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21570" windowHeight="9330" activeTab="0"/>
  </bookViews>
  <sheets>
    <sheet name="Correction de hauteur d'étage" sheetId="1" r:id="rId1"/>
    <sheet name="Uebersetzung" sheetId="2" state="hidden" r:id="rId2"/>
  </sheets>
  <definedNames>
    <definedName name="_xlfn.SINGLE" hidden="1">#NAME?</definedName>
    <definedName name="_xlnm.Print_Area" localSheetId="0">'Correction de hauteur d''étage'!$A$1:$P$46</definedName>
    <definedName name="Gebäudekategorie">'Correction de hauteur d''étage'!$X$17:$X$29</definedName>
    <definedName name="hkorr">'Correction de hauteur d''étage'!$S$7</definedName>
    <definedName name="Kategorie1">'Correction de hauteur d''étage'!$S$9</definedName>
    <definedName name="Kategorie2">'Correction de hauteur d''étage'!$S$10</definedName>
    <definedName name="Kategorie3">'Correction de hauteur d''étage'!$S$11</definedName>
    <definedName name="Kategorie4">'Correction de hauteur d''étage'!$S$12</definedName>
  </definedNames>
  <calcPr fullCalcOnLoad="1"/>
</workbook>
</file>

<file path=xl/comments1.xml><?xml version="1.0" encoding="utf-8"?>
<comments xmlns="http://schemas.openxmlformats.org/spreadsheetml/2006/main">
  <authors>
    <author>Huber</author>
  </authors>
  <commentList>
    <comment ref="B12" authorId="0">
      <text>
        <r>
          <rPr>
            <b/>
            <sz val="8"/>
            <rFont val="Tahoma"/>
            <family val="2"/>
          </rPr>
          <t>Zwingende Eingabe Qh,eff:</t>
        </r>
        <r>
          <rPr>
            <sz val="8"/>
            <rFont val="Tahoma"/>
            <family val="2"/>
          </rPr>
          <t xml:space="preserve">
Heizwärmebedarf Qh,eff mit effektivem, thermisch wirksamen Aussenluftvolumenstrom Vth aus der Berechnung SIA 380/1 übertragen.</t>
        </r>
        <r>
          <rPr>
            <b/>
            <sz val="8"/>
            <rFont val="Tahoma"/>
            <family val="2"/>
          </rPr>
          <t xml:space="preserve">
Entrée obligatoire: Qh,eff:</t>
        </r>
        <r>
          <rPr>
            <sz val="8"/>
            <rFont val="Tahoma"/>
            <family val="2"/>
          </rPr>
          <t xml:space="preserve">
à reporter du calcul SIA 380/1 les besoins de chaleur pour le chauffage Qh,eff avec débit d’air neuf thermiquement actif Vth.
</t>
        </r>
        <r>
          <rPr>
            <b/>
            <sz val="8"/>
            <rFont val="Tahoma"/>
            <family val="2"/>
          </rPr>
          <t xml:space="preserve">
Valore richiesto per Qh,eff:</t>
        </r>
        <r>
          <rPr>
            <sz val="8"/>
            <rFont val="Tahoma"/>
            <family val="2"/>
          </rPr>
          <t xml:space="preserve">
inserire fabbisogno di calore per il riscaldamento Qh,eff. con portata d'aria esterna termicamente determinante Vth secondo calcolo SIA 380/1.</t>
        </r>
      </text>
    </comment>
    <comment ref="B36" authorId="0">
      <text>
        <r>
          <rPr>
            <b/>
            <sz val="8"/>
            <rFont val="Tahoma"/>
            <family val="2"/>
          </rPr>
          <t>Geschosshöhenkorrigierter Heizwärmebedarf Qh,korr</t>
        </r>
        <r>
          <rPr>
            <sz val="8"/>
            <rFont val="Tahoma"/>
            <family val="2"/>
          </rPr>
          <t xml:space="preserve"> mit effektivem, thermisch wirksamen Aussenluftvolumen-strom Vth.
Wert ist in Minergie-Antrag als Qh,eff zu übertragen.
</t>
        </r>
        <r>
          <rPr>
            <b/>
            <sz val="8"/>
            <rFont val="Tahoma"/>
            <family val="2"/>
          </rPr>
          <t xml:space="preserve">La valeur corrigée pour la hauteur d'étage Qh,corr </t>
        </r>
        <r>
          <rPr>
            <sz val="8"/>
            <rFont val="Tahoma"/>
            <family val="2"/>
          </rPr>
          <t>(correction selon indications MINERGIE) avec débit d’air neuf thermiquement actif Vth peut être introduite à la place de Qh,eff
Valore richiesto per Qh,eff. O Qh,corr.:
inserire fabbisogno di calore per il riscaldamento Qh,eff. con portata d'aria esterna termicamente determinante Vth secondo calcolo SIA 380/1.
Facoltativo: invece di Qh,eff. può essere inserito Qh,corr. che considera anche la correzione dell'altezza del locale (correzione secondo indicazioni MINERGIE)</t>
        </r>
      </text>
    </comment>
    <comment ref="F15" authorId="0">
      <text>
        <r>
          <rPr>
            <b/>
            <sz val="8"/>
            <rFont val="Tahoma"/>
            <family val="2"/>
          </rPr>
          <t>Brutto - Geschosshöhe:</t>
        </r>
        <r>
          <rPr>
            <sz val="8"/>
            <rFont val="Tahoma"/>
            <family val="2"/>
          </rPr>
          <t xml:space="preserve">
OK Decke - OK Decke
</t>
        </r>
        <r>
          <rPr>
            <b/>
            <sz val="8"/>
            <rFont val="Tahoma"/>
            <family val="2"/>
          </rPr>
          <t>Hauteur d'étage:</t>
        </r>
        <r>
          <rPr>
            <sz val="8"/>
            <rFont val="Tahoma"/>
            <family val="2"/>
          </rPr>
          <t xml:space="preserve">
niveau fini - niveau fini
</t>
        </r>
        <r>
          <rPr>
            <b/>
            <sz val="8"/>
            <rFont val="Tahoma"/>
            <family val="2"/>
          </rPr>
          <t>Altezza del piano:</t>
        </r>
        <r>
          <rPr>
            <sz val="8"/>
            <rFont val="Tahoma"/>
            <family val="2"/>
          </rPr>
          <t xml:space="preserve">
da finito a finito</t>
        </r>
      </text>
    </comment>
    <comment ref="E15" authorId="0">
      <text>
        <r>
          <rPr>
            <b/>
            <sz val="8"/>
            <rFont val="Tahoma"/>
            <family val="2"/>
          </rPr>
          <t>Energiebezugsfläche EBF</t>
        </r>
        <r>
          <rPr>
            <sz val="8"/>
            <rFont val="Tahoma"/>
            <family val="2"/>
          </rPr>
          <t xml:space="preserve">  (Brutto-Raumfläche)
</t>
        </r>
        <r>
          <rPr>
            <b/>
            <sz val="8"/>
            <rFont val="Tahoma"/>
            <family val="2"/>
          </rPr>
          <t>Surface de référence énergétique</t>
        </r>
        <r>
          <rPr>
            <sz val="8"/>
            <rFont val="Tahoma"/>
            <family val="2"/>
          </rPr>
          <t xml:space="preserve"> (surface brute de plancher).
</t>
        </r>
        <r>
          <rPr>
            <b/>
            <sz val="8"/>
            <rFont val="Tahoma"/>
            <family val="2"/>
          </rPr>
          <t>Superficie di riferimento energetico</t>
        </r>
        <r>
          <rPr>
            <sz val="8"/>
            <rFont val="Tahoma"/>
            <family val="2"/>
          </rPr>
          <t xml:space="preserve"> (superficie lorda di pavimento).
</t>
        </r>
      </text>
    </comment>
    <comment ref="B16" authorId="0">
      <text>
        <r>
          <rPr>
            <sz val="8"/>
            <rFont val="Tahoma"/>
            <family val="2"/>
          </rPr>
          <t xml:space="preserve">Es müssen </t>
        </r>
        <r>
          <rPr>
            <b/>
            <sz val="8"/>
            <rFont val="Tahoma"/>
            <family val="2"/>
          </rPr>
          <t>ALLE</t>
        </r>
        <r>
          <rPr>
            <sz val="8"/>
            <rFont val="Tahoma"/>
            <family val="2"/>
          </rPr>
          <t xml:space="preserve"> Flächen der EBF eingegeben werden, auch wenn diese weniger als 3m Geschosshöhe aufweisen.
Diejenigen Flächen mit weniger als 3 m Geschosshöhe dürfen aber zusammengefasst werden!
Toutes les surfaces de la SRE doivent être données, aussi celles dont la hauteur d'étage ne dépasse pas 3m. Les surfaces dont la hauteurs ne dépasse pa 3m peuvent être données toutes ensemble.
Tutte le AE con un'altezza superiore ai 3 m devono essere suddivise in base all'altezza e inserite separatamente, mentre le SRE con altezza inferiore ai 3 m possono essere unite ed inserite una sola volta. </t>
        </r>
      </text>
    </comment>
    <comment ref="G15" authorId="0">
      <text>
        <r>
          <rPr>
            <b/>
            <sz val="8"/>
            <rFont val="Tahoma"/>
            <family val="2"/>
          </rPr>
          <t>Energiebezugsfläche EBF</t>
        </r>
        <r>
          <rPr>
            <sz val="8"/>
            <rFont val="Tahoma"/>
            <family val="2"/>
          </rPr>
          <t xml:space="preserve">  (Brutto-Raumfläche)
</t>
        </r>
        <r>
          <rPr>
            <b/>
            <sz val="8"/>
            <rFont val="Tahoma"/>
            <family val="2"/>
          </rPr>
          <t>Surface de référence énergétique</t>
        </r>
        <r>
          <rPr>
            <sz val="8"/>
            <rFont val="Tahoma"/>
            <family val="2"/>
          </rPr>
          <t xml:space="preserve"> (surface brute de plancher).
</t>
        </r>
        <r>
          <rPr>
            <b/>
            <sz val="8"/>
            <rFont val="Tahoma"/>
            <family val="2"/>
          </rPr>
          <t>Superficie di riferimento energetico</t>
        </r>
        <r>
          <rPr>
            <sz val="8"/>
            <rFont val="Tahoma"/>
            <family val="2"/>
          </rPr>
          <t xml:space="preserve"> (superficie lorda di pavimento).
</t>
        </r>
      </text>
    </comment>
    <comment ref="I15" authorId="0">
      <text>
        <r>
          <rPr>
            <b/>
            <sz val="8"/>
            <rFont val="Tahoma"/>
            <family val="2"/>
          </rPr>
          <t>Energiebezugsfläche EBF</t>
        </r>
        <r>
          <rPr>
            <sz val="8"/>
            <rFont val="Tahoma"/>
            <family val="2"/>
          </rPr>
          <t xml:space="preserve">  (Brutto-Raumfläche)
</t>
        </r>
        <r>
          <rPr>
            <b/>
            <sz val="8"/>
            <rFont val="Tahoma"/>
            <family val="2"/>
          </rPr>
          <t>Surface de référence énergétique</t>
        </r>
        <r>
          <rPr>
            <sz val="8"/>
            <rFont val="Tahoma"/>
            <family val="2"/>
          </rPr>
          <t xml:space="preserve"> (surface brute de plancher).
</t>
        </r>
        <r>
          <rPr>
            <b/>
            <sz val="8"/>
            <rFont val="Tahoma"/>
            <family val="2"/>
          </rPr>
          <t>Superficie di riferimento energetico</t>
        </r>
        <r>
          <rPr>
            <sz val="8"/>
            <rFont val="Tahoma"/>
            <family val="2"/>
          </rPr>
          <t xml:space="preserve"> (superficie lorda di pavimento).
</t>
        </r>
      </text>
    </comment>
    <comment ref="K15" authorId="0">
      <text>
        <r>
          <rPr>
            <b/>
            <sz val="8"/>
            <rFont val="Tahoma"/>
            <family val="2"/>
          </rPr>
          <t>Energiebezugsfläche EBF</t>
        </r>
        <r>
          <rPr>
            <sz val="8"/>
            <rFont val="Tahoma"/>
            <family val="2"/>
          </rPr>
          <t xml:space="preserve">  (Brutto-Raumfläche)
</t>
        </r>
        <r>
          <rPr>
            <b/>
            <sz val="8"/>
            <rFont val="Tahoma"/>
            <family val="2"/>
          </rPr>
          <t>Surface de référence énergétique</t>
        </r>
        <r>
          <rPr>
            <sz val="8"/>
            <rFont val="Tahoma"/>
            <family val="2"/>
          </rPr>
          <t xml:space="preserve"> (surface brute de plancher).
</t>
        </r>
        <r>
          <rPr>
            <b/>
            <sz val="8"/>
            <rFont val="Tahoma"/>
            <family val="2"/>
          </rPr>
          <t>Superficie di riferimento energetico</t>
        </r>
        <r>
          <rPr>
            <sz val="8"/>
            <rFont val="Tahoma"/>
            <family val="2"/>
          </rPr>
          <t xml:space="preserve"> (superficie lorda di pavimento).
</t>
        </r>
      </text>
    </comment>
    <comment ref="H15" authorId="0">
      <text>
        <r>
          <rPr>
            <b/>
            <sz val="8"/>
            <rFont val="Tahoma"/>
            <family val="2"/>
          </rPr>
          <t>Brutto - Geschosshöhe:</t>
        </r>
        <r>
          <rPr>
            <sz val="8"/>
            <rFont val="Tahoma"/>
            <family val="2"/>
          </rPr>
          <t xml:space="preserve">
OK Decke - OK Decke
</t>
        </r>
        <r>
          <rPr>
            <b/>
            <sz val="8"/>
            <rFont val="Tahoma"/>
            <family val="2"/>
          </rPr>
          <t>Hauteur d'étage:</t>
        </r>
        <r>
          <rPr>
            <sz val="8"/>
            <rFont val="Tahoma"/>
            <family val="2"/>
          </rPr>
          <t xml:space="preserve">
niveau fini - niveau fini
</t>
        </r>
        <r>
          <rPr>
            <b/>
            <sz val="8"/>
            <rFont val="Tahoma"/>
            <family val="2"/>
          </rPr>
          <t>Altezza del piano:</t>
        </r>
        <r>
          <rPr>
            <sz val="8"/>
            <rFont val="Tahoma"/>
            <family val="2"/>
          </rPr>
          <t xml:space="preserve">
da finito a finito</t>
        </r>
      </text>
    </comment>
    <comment ref="J15" authorId="0">
      <text>
        <r>
          <rPr>
            <b/>
            <sz val="8"/>
            <rFont val="Tahoma"/>
            <family val="2"/>
          </rPr>
          <t>Brutto - Geschosshöhe:</t>
        </r>
        <r>
          <rPr>
            <sz val="8"/>
            <rFont val="Tahoma"/>
            <family val="2"/>
          </rPr>
          <t xml:space="preserve">
OK Decke - OK Decke
</t>
        </r>
        <r>
          <rPr>
            <b/>
            <sz val="8"/>
            <rFont val="Tahoma"/>
            <family val="2"/>
          </rPr>
          <t>Hauteur d'étage:</t>
        </r>
        <r>
          <rPr>
            <sz val="8"/>
            <rFont val="Tahoma"/>
            <family val="2"/>
          </rPr>
          <t xml:space="preserve">
niveau fini - niveau fini
</t>
        </r>
        <r>
          <rPr>
            <b/>
            <sz val="8"/>
            <rFont val="Tahoma"/>
            <family val="2"/>
          </rPr>
          <t>Altezza del piano:</t>
        </r>
        <r>
          <rPr>
            <sz val="8"/>
            <rFont val="Tahoma"/>
            <family val="2"/>
          </rPr>
          <t xml:space="preserve">
da finito a finito</t>
        </r>
      </text>
    </comment>
    <comment ref="L15" authorId="0">
      <text>
        <r>
          <rPr>
            <b/>
            <sz val="8"/>
            <rFont val="Tahoma"/>
            <family val="2"/>
          </rPr>
          <t>Brutto - Geschosshöhe:</t>
        </r>
        <r>
          <rPr>
            <sz val="8"/>
            <rFont val="Tahoma"/>
            <family val="2"/>
          </rPr>
          <t xml:space="preserve">
OK Decke - OK Decke
</t>
        </r>
        <r>
          <rPr>
            <b/>
            <sz val="8"/>
            <rFont val="Tahoma"/>
            <family val="2"/>
          </rPr>
          <t>Hauteur d'étage:</t>
        </r>
        <r>
          <rPr>
            <sz val="8"/>
            <rFont val="Tahoma"/>
            <family val="2"/>
          </rPr>
          <t xml:space="preserve">
niveau fini - niveau fini
</t>
        </r>
        <r>
          <rPr>
            <b/>
            <sz val="8"/>
            <rFont val="Tahoma"/>
            <family val="2"/>
          </rPr>
          <t>Altezza del piano:</t>
        </r>
        <r>
          <rPr>
            <sz val="8"/>
            <rFont val="Tahoma"/>
            <family val="2"/>
          </rPr>
          <t xml:space="preserve">
da finito a finito</t>
        </r>
      </text>
    </comment>
  </commentList>
</comments>
</file>

<file path=xl/sharedStrings.xml><?xml version="1.0" encoding="utf-8"?>
<sst xmlns="http://schemas.openxmlformats.org/spreadsheetml/2006/main" count="211" uniqueCount="179">
  <si>
    <t>Kategorien:</t>
  </si>
  <si>
    <t xml:space="preserve"> </t>
  </si>
  <si>
    <t>MFH</t>
  </si>
  <si>
    <t>EFH</t>
  </si>
  <si>
    <t>Schule</t>
  </si>
  <si>
    <t>Verkauf</t>
  </si>
  <si>
    <t>Spitäler</t>
  </si>
  <si>
    <t>Industrie</t>
  </si>
  <si>
    <t>Lager</t>
  </si>
  <si>
    <t>Sportbau</t>
  </si>
  <si>
    <t>Zone 1</t>
  </si>
  <si>
    <t>Zone 2</t>
  </si>
  <si>
    <t>Zone 3</t>
  </si>
  <si>
    <t>Zone 4</t>
  </si>
  <si>
    <t>Gebäudekategorie</t>
  </si>
  <si>
    <t>Kategorie1</t>
  </si>
  <si>
    <t>Kategorie2</t>
  </si>
  <si>
    <t>Kategorie3</t>
  </si>
  <si>
    <t>Kategorie4</t>
  </si>
  <si>
    <t>Verwaltung</t>
  </si>
  <si>
    <t>Restaurant</t>
  </si>
  <si>
    <t>Hallenbad</t>
  </si>
  <si>
    <t>Zone</t>
  </si>
  <si>
    <t>Summe</t>
  </si>
  <si>
    <t>MJ/m2</t>
  </si>
  <si>
    <r>
      <t>Q</t>
    </r>
    <r>
      <rPr>
        <vertAlign val="subscript"/>
        <sz val="9"/>
        <rFont val="Arial"/>
        <family val="2"/>
      </rPr>
      <t>h,eff</t>
    </r>
  </si>
  <si>
    <t>m2</t>
  </si>
  <si>
    <t>Teilflächen</t>
  </si>
  <si>
    <t>m</t>
  </si>
  <si>
    <t>Höhe</t>
  </si>
  <si>
    <r>
      <t>A</t>
    </r>
    <r>
      <rPr>
        <vertAlign val="subscript"/>
        <sz val="9"/>
        <rFont val="Arial"/>
        <family val="2"/>
      </rPr>
      <t>E</t>
    </r>
  </si>
  <si>
    <t>[ m2 ]</t>
  </si>
  <si>
    <t>[ m ]</t>
  </si>
  <si>
    <t xml:space="preserve">Kontrollsumme:   </t>
  </si>
  <si>
    <t>Bezeichnung der Teilfläche:</t>
  </si>
  <si>
    <t>korr. Heizwärmebedarf</t>
  </si>
  <si>
    <r>
      <t>Q</t>
    </r>
    <r>
      <rPr>
        <vertAlign val="subscript"/>
        <sz val="9"/>
        <rFont val="Arial"/>
        <family val="2"/>
      </rPr>
      <t>h,korr</t>
    </r>
  </si>
  <si>
    <t>Raumhöhenkorrektur:</t>
  </si>
  <si>
    <t>Summe:</t>
  </si>
  <si>
    <t>Total:</t>
  </si>
  <si>
    <t>Kurzanleitung:</t>
  </si>
  <si>
    <t xml:space="preserve">Projektdaten: </t>
  </si>
  <si>
    <t>H1</t>
  </si>
  <si>
    <t>H2</t>
  </si>
  <si>
    <t>H4</t>
  </si>
  <si>
    <t>H5</t>
  </si>
  <si>
    <t>H6</t>
  </si>
  <si>
    <t>H7</t>
  </si>
  <si>
    <t>H8</t>
  </si>
  <si>
    <t>H9</t>
  </si>
  <si>
    <t>H10</t>
  </si>
  <si>
    <t>H11</t>
  </si>
  <si>
    <t>H12</t>
  </si>
  <si>
    <t>H13</t>
  </si>
  <si>
    <t>H14</t>
  </si>
  <si>
    <t>H15</t>
  </si>
  <si>
    <t>H16</t>
  </si>
  <si>
    <t>H17</t>
  </si>
  <si>
    <t>H18</t>
  </si>
  <si>
    <t>H19</t>
  </si>
  <si>
    <t>H20</t>
  </si>
  <si>
    <t>H21</t>
  </si>
  <si>
    <t>H22</t>
  </si>
  <si>
    <t>H23</t>
  </si>
  <si>
    <t>Die Benützung dieses Berechnungsblattes ist freiwilig.</t>
  </si>
  <si>
    <t xml:space="preserve">korrigiert werden, sofern dies nicht bereits im Energienachweisprogramm SIA 380/1:2009 geschehen ist. Dabei ist eine Korrektur mit </t>
  </si>
  <si>
    <t>Geschosshöhenkorrekturen</t>
  </si>
  <si>
    <t>der mittleren Geschosshöhe unzulässig, es ist jede Teilfläche mit der entsprechenden Geschosshöhe einzeln einzugeben.</t>
  </si>
  <si>
    <t>Sprache:</t>
  </si>
  <si>
    <t>deutsch</t>
  </si>
  <si>
    <t>Uebersetzungsliste</t>
  </si>
  <si>
    <t>Minergie-Nachweis: Jahresversion und Jahr</t>
  </si>
  <si>
    <t>Blatt</t>
  </si>
  <si>
    <t>Zelle</t>
  </si>
  <si>
    <t>Auswahl</t>
  </si>
  <si>
    <t>französisch</t>
  </si>
  <si>
    <t>italienisch</t>
  </si>
  <si>
    <t>v2.8</t>
  </si>
  <si>
    <t xml:space="preserve">Parz.-Nr.:  </t>
  </si>
  <si>
    <t>N° cadastre:</t>
  </si>
  <si>
    <t>Part. n.:</t>
  </si>
  <si>
    <t>Ja</t>
  </si>
  <si>
    <t>oui</t>
  </si>
  <si>
    <t>si</t>
  </si>
  <si>
    <t>Nein</t>
  </si>
  <si>
    <t>non</t>
  </si>
  <si>
    <t>no</t>
  </si>
  <si>
    <t>Somme</t>
  </si>
  <si>
    <t>Somma</t>
  </si>
  <si>
    <t>Catégorie d'ouvrage</t>
  </si>
  <si>
    <t>Categoria d'edificio</t>
  </si>
  <si>
    <t>Mit Warmwasser ?</t>
  </si>
  <si>
    <t>Avec eau chaude?</t>
  </si>
  <si>
    <t>Con acqua calda?</t>
  </si>
  <si>
    <t>Energiebezugsfläche EBF</t>
  </si>
  <si>
    <t>Surface de référence énergétique SRE</t>
  </si>
  <si>
    <t>Superficie di riferimento energetico AE</t>
  </si>
  <si>
    <t>Neubau</t>
  </si>
  <si>
    <t>Nouvelle construction</t>
  </si>
  <si>
    <t>Edificio nuovo</t>
  </si>
  <si>
    <t>(Mittel)</t>
  </si>
  <si>
    <t>(moyenne)</t>
  </si>
  <si>
    <t>(media)</t>
  </si>
  <si>
    <t>Heizwärmebedarf mit Standardluftwechsel</t>
  </si>
  <si>
    <t>Fabb. risc. con ricambio d'aria standard</t>
  </si>
  <si>
    <t>Habitat collectif</t>
  </si>
  <si>
    <t>Ab. plurif.</t>
  </si>
  <si>
    <t>Habitat individuel</t>
  </si>
  <si>
    <t>Ab. monof.</t>
  </si>
  <si>
    <t>Administration</t>
  </si>
  <si>
    <t>Amministraz.</t>
  </si>
  <si>
    <t>Ecole</t>
  </si>
  <si>
    <t>Scuole</t>
  </si>
  <si>
    <t>Commerce</t>
  </si>
  <si>
    <t>Negozi</t>
  </si>
  <si>
    <t>Ristoranti</t>
  </si>
  <si>
    <t>Vers.-Lokal</t>
  </si>
  <si>
    <t>Lieu de rassemblement</t>
  </si>
  <si>
    <t>Locali pubblici</t>
  </si>
  <si>
    <t>Hôpital</t>
  </si>
  <si>
    <t>Ospedali</t>
  </si>
  <si>
    <t>Entrepôt</t>
  </si>
  <si>
    <t>Magazzini</t>
  </si>
  <si>
    <t>Installation sportive</t>
  </si>
  <si>
    <t>Impianti sport.</t>
  </si>
  <si>
    <t>Piscine couverte</t>
  </si>
  <si>
    <t>Piscine</t>
  </si>
  <si>
    <t>Totale:</t>
  </si>
  <si>
    <t>Projektname:</t>
  </si>
  <si>
    <t>Nom du projet:</t>
  </si>
  <si>
    <t>Nome del progetto:</t>
  </si>
  <si>
    <t xml:space="preserve">MOP - Nr.: </t>
  </si>
  <si>
    <t xml:space="preserve">N° MOP: </t>
  </si>
  <si>
    <t xml:space="preserve">n. MOP: </t>
  </si>
  <si>
    <t>Gebäudeadresse:</t>
  </si>
  <si>
    <t>Adresse du bâtiment:</t>
  </si>
  <si>
    <t>Indirizzo dell'edificio</t>
  </si>
  <si>
    <t>Istruzioni</t>
  </si>
  <si>
    <t>Altezza edificio</t>
  </si>
  <si>
    <t>eff. Heizwärmebedarf</t>
  </si>
  <si>
    <t>Besoins pour le chauffage effectif</t>
  </si>
  <si>
    <t>Fabb. calore effettivo per il risc.</t>
  </si>
  <si>
    <t>Instructions:</t>
  </si>
  <si>
    <t>Les besoins de chaleur effectifs pour le chauffage Qh,eff pour la demande de label Minergie peuvent être corrigés pour</t>
  </si>
  <si>
    <t>une hauteur d'étage standard de 3 m pour autant que les programmes de calcul selon SIA 380/1:2009 n'ont pas déjà fait</t>
  </si>
  <si>
    <t xml:space="preserve">cette correction. Une correction avec la hauteur moyenne d'étage n'est pas admissible; chaque surface partielle doit être </t>
  </si>
  <si>
    <t>introduite avec sa propre hauteur d'étage.</t>
  </si>
  <si>
    <t xml:space="preserve">Les besoins de chaleur corrigés pour le chauffage Qh,corr de cette feuille de calcul doivent être introduits dans la </t>
  </si>
  <si>
    <t>demande de label Minergie, comme besoins de chaleur effectifs pour le chauffage des zones correspondantes.</t>
  </si>
  <si>
    <t>L'utilisation de cette feuille de calcul est facultative.</t>
  </si>
  <si>
    <t xml:space="preserve">Der effektive Heizwärmebedarf Qh,eff darf für den MINERGIE®-Nachweis mit der Geschosshöhe auf 3m Standardraumhöhe  </t>
  </si>
  <si>
    <t xml:space="preserve">Der korrigierte Heizwärmebedarf Qh,korr dieses Berechnungsblattes ist im MINERGIE®-Nachweis als effektiver Heizwärmebedarf </t>
  </si>
  <si>
    <t>Qh,eff zonenweise einzusetzen.</t>
  </si>
  <si>
    <t xml:space="preserve">Il fabbisogno di calore effettivo Qh,eff  per la domanda MINERGIE® può essere corretto in funzione dell'atezza. Tale </t>
  </si>
  <si>
    <t xml:space="preserve">correzzione avviene quando l'altezza del piano supera i 3 m e la verifica del fabbisogni di calore é stata effettuata tramite </t>
  </si>
  <si>
    <t>la norma SIA 380/1:2009 Una correzione tramite altezza media non é ammissibile, ogni zona con differente altezza deve</t>
  </si>
  <si>
    <t>essere verificata separatamente. L'altezza del piano viene calcolata secondo norma SIA 416/1.</t>
  </si>
  <si>
    <t xml:space="preserve">Il fabbisogno di calore corretto con questo calcolo Qh,corr , deve essere inserito nel formulario di verifica MINERGIE nella </t>
  </si>
  <si>
    <t>riga E29 rispettando le zone corrispondenti</t>
  </si>
  <si>
    <t>L'utilizzo di questo calcolo è facoltativo</t>
  </si>
  <si>
    <t>Fabb. di calore corretto</t>
  </si>
  <si>
    <t>Besoins de chaleur corrigés</t>
  </si>
  <si>
    <t>somma di controllo</t>
  </si>
  <si>
    <t>Somme de contrôle</t>
  </si>
  <si>
    <t>total:</t>
  </si>
  <si>
    <t>totale:</t>
  </si>
  <si>
    <t>Hauteur</t>
  </si>
  <si>
    <t>Désignation de la surface partielle</t>
  </si>
  <si>
    <t>Descrrizione</t>
  </si>
  <si>
    <t>Surface partielle</t>
  </si>
  <si>
    <t>Suddivisione</t>
  </si>
  <si>
    <t>Calcolo della correzione dell‘altezza</t>
  </si>
  <si>
    <t>Correction de la hauteur d'étage Minergie</t>
  </si>
  <si>
    <t>Summe der Teilflächen stimmt nicht !</t>
  </si>
  <si>
    <t>Somme des surfaces erronée!</t>
  </si>
  <si>
    <t>Somma errata di aree!</t>
  </si>
  <si>
    <t>Données relatives au projet:</t>
  </si>
  <si>
    <t>Verifica relativa al progetto:</t>
  </si>
  <si>
    <t>kWh/m2</t>
  </si>
</sst>
</file>

<file path=xl/styles.xml><?xml version="1.0" encoding="utf-8"?>
<styleSheet xmlns="http://schemas.openxmlformats.org/spreadsheetml/2006/main">
  <numFmts count="30">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0.0"/>
    <numFmt numFmtId="177" formatCode="0.00000"/>
    <numFmt numFmtId="178" formatCode="0.0000"/>
    <numFmt numFmtId="179" formatCode="0.000"/>
    <numFmt numFmtId="180" formatCode="0.0"/>
    <numFmt numFmtId="181" formatCode="_ * #,##0_ ;_ * \-#,##0_ ;_ * &quot;-&quot;??_ ;_ @_ "/>
    <numFmt numFmtId="182" formatCode="&quot;Ja&quot;;&quot;Ja&quot;;&quot;Nein&quot;"/>
    <numFmt numFmtId="183" formatCode="&quot;Wahr&quot;;&quot;Wahr&quot;;&quot;Falsch&quot;"/>
    <numFmt numFmtId="184" formatCode="&quot;Ein&quot;;&quot;Ein&quot;;&quot;Aus&quot;"/>
    <numFmt numFmtId="185" formatCode="[$€-2]\ #,##0.00_);[Red]\([$€-2]\ #,##0.00\)"/>
  </numFmts>
  <fonts count="66">
    <font>
      <sz val="10"/>
      <name val="Arial"/>
      <family val="0"/>
    </font>
    <font>
      <b/>
      <sz val="9"/>
      <name val="Arial"/>
      <family val="2"/>
    </font>
    <font>
      <sz val="9"/>
      <name val="Arial"/>
      <family val="2"/>
    </font>
    <font>
      <sz val="12"/>
      <name val="Arial"/>
      <family val="2"/>
    </font>
    <font>
      <sz val="6"/>
      <name val="Arial"/>
      <family val="2"/>
    </font>
    <font>
      <b/>
      <sz val="10"/>
      <name val="Arial"/>
      <family val="2"/>
    </font>
    <font>
      <sz val="8"/>
      <name val="Tahoma"/>
      <family val="2"/>
    </font>
    <font>
      <sz val="8"/>
      <name val="Arial"/>
      <family val="2"/>
    </font>
    <font>
      <sz val="9"/>
      <color indexed="10"/>
      <name val="Arial"/>
      <family val="2"/>
    </font>
    <font>
      <vertAlign val="subscript"/>
      <sz val="9"/>
      <name val="Arial"/>
      <family val="2"/>
    </font>
    <font>
      <i/>
      <sz val="8"/>
      <name val="Arial"/>
      <family val="2"/>
    </font>
    <font>
      <b/>
      <i/>
      <sz val="9"/>
      <color indexed="10"/>
      <name val="Arial"/>
      <family val="2"/>
    </font>
    <font>
      <b/>
      <sz val="9"/>
      <color indexed="9"/>
      <name val="Arial"/>
      <family val="2"/>
    </font>
    <font>
      <sz val="9"/>
      <color indexed="9"/>
      <name val="Arial"/>
      <family val="2"/>
    </font>
    <font>
      <u val="single"/>
      <sz val="10"/>
      <color indexed="12"/>
      <name val="Arial"/>
      <family val="2"/>
    </font>
    <font>
      <u val="single"/>
      <sz val="10"/>
      <color indexed="36"/>
      <name val="Arial"/>
      <family val="2"/>
    </font>
    <font>
      <b/>
      <sz val="8"/>
      <name val="Tahoma"/>
      <family val="2"/>
    </font>
    <font>
      <b/>
      <i/>
      <sz val="8"/>
      <name val="Arial"/>
      <family val="2"/>
    </font>
    <font>
      <b/>
      <u val="single"/>
      <sz val="18"/>
      <name val="Arial"/>
      <family val="2"/>
    </font>
    <font>
      <b/>
      <i/>
      <sz val="10"/>
      <name val="Arial"/>
      <family val="2"/>
    </font>
    <font>
      <i/>
      <sz val="10"/>
      <name val="Arial"/>
      <family val="2"/>
    </font>
    <font>
      <b/>
      <i/>
      <u val="single"/>
      <sz val="12"/>
      <name val="Arial"/>
      <family val="2"/>
    </font>
    <font>
      <b/>
      <u val="single"/>
      <sz val="12"/>
      <name val="Arial"/>
      <family val="2"/>
    </font>
    <font>
      <sz val="7"/>
      <name val="Arial"/>
      <family val="2"/>
    </font>
    <font>
      <b/>
      <sz val="16"/>
      <name val="Arial"/>
      <family val="2"/>
    </font>
    <font>
      <b/>
      <sz val="12"/>
      <name val="Arial"/>
      <family val="2"/>
    </font>
    <font>
      <sz val="11"/>
      <name val="Arial"/>
      <family val="2"/>
    </font>
    <font>
      <b/>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9"/>
      <name val="Arial"/>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theme="0"/>
      <name val="Arial"/>
      <family val="2"/>
    </font>
    <font>
      <sz val="10"/>
      <color theme="0"/>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2"/>
        <bgColor indexed="64"/>
      </patternFill>
    </fill>
    <fill>
      <patternFill patternType="solid">
        <fgColor indexed="44"/>
        <bgColor indexed="64"/>
      </patternFill>
    </fill>
    <fill>
      <patternFill patternType="solid">
        <fgColor indexed="43"/>
        <bgColor indexed="64"/>
      </patternFill>
    </fill>
    <fill>
      <patternFill patternType="solid">
        <fgColor indexed="13"/>
        <bgColor indexed="64"/>
      </patternFill>
    </fill>
    <fill>
      <patternFill patternType="solid">
        <fgColor rgb="FFCC99FF"/>
        <bgColor indexed="64"/>
      </patternFill>
    </fill>
    <fill>
      <patternFill patternType="solid">
        <fgColor theme="0"/>
        <bgColor indexed="64"/>
      </patternFill>
    </fill>
    <fill>
      <patternFill patternType="solid">
        <fgColor rgb="FFCCFF66"/>
        <bgColor indexed="64"/>
      </patternFill>
    </fill>
    <fill>
      <patternFill patternType="solid">
        <fgColor rgb="FFFFFF00"/>
        <bgColor indexed="64"/>
      </patternFill>
    </fill>
    <fill>
      <patternFill patternType="solid">
        <fgColor rgb="FFFFFF99"/>
        <bgColor indexed="64"/>
      </patternFill>
    </fill>
    <fill>
      <patternFill patternType="solid">
        <fgColor indexed="47"/>
        <bgColor indexed="64"/>
      </patternFill>
    </fill>
    <fill>
      <patternFill patternType="solid">
        <fgColor rgb="FFEEFFDD"/>
        <bgColor indexed="64"/>
      </patternFill>
    </fill>
  </fills>
  <borders count="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hair"/>
    </border>
    <border>
      <left style="hair"/>
      <right style="hair"/>
      <top style="hair"/>
      <bottom style="hair"/>
    </border>
    <border>
      <left style="thin"/>
      <right style="hair"/>
      <top style="thin"/>
      <bottom style="hair"/>
    </border>
    <border>
      <left style="hair"/>
      <right style="hair"/>
      <top style="thin"/>
      <bottom style="hair"/>
    </border>
    <border>
      <left style="thin"/>
      <right style="hair"/>
      <top style="hair"/>
      <bottom style="hair"/>
    </border>
    <border>
      <left style="hair"/>
      <right>
        <color indexed="63"/>
      </right>
      <top style="thin"/>
      <bottom style="hair"/>
    </border>
    <border>
      <left>
        <color indexed="63"/>
      </left>
      <right>
        <color indexed="63"/>
      </right>
      <top style="thin"/>
      <bottom style="hair"/>
    </border>
    <border>
      <left style="thin"/>
      <right style="hair"/>
      <top>
        <color indexed="63"/>
      </top>
      <bottom style="thin"/>
    </border>
    <border>
      <left style="hair"/>
      <right style="hair"/>
      <top>
        <color indexed="63"/>
      </top>
      <bottom style="thin"/>
    </border>
    <border>
      <left style="thin"/>
      <right style="hair"/>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uble"/>
    </border>
    <border>
      <left style="thin"/>
      <right style="thin"/>
      <top style="thin"/>
      <bottom style="double"/>
    </border>
    <border>
      <left>
        <color indexed="63"/>
      </left>
      <right style="thin"/>
      <top>
        <color indexed="63"/>
      </top>
      <bottom>
        <color indexed="63"/>
      </bottom>
    </border>
    <border>
      <left style="thin"/>
      <right style="hair"/>
      <top>
        <color indexed="63"/>
      </top>
      <bottom style="hair"/>
    </border>
    <border>
      <left style="hair"/>
      <right style="thin"/>
      <top>
        <color indexed="63"/>
      </top>
      <bottom style="hair"/>
    </border>
    <border>
      <left style="hair"/>
      <right style="thin"/>
      <top style="hair"/>
      <bottom style="hair"/>
    </border>
    <border>
      <left style="thin"/>
      <right style="hair"/>
      <top style="hair"/>
      <bottom style="thin"/>
    </border>
    <border>
      <left style="hair"/>
      <right style="thin"/>
      <top style="hair"/>
      <bottom style="thin"/>
    </border>
    <border>
      <left style="hair"/>
      <right style="hair"/>
      <top/>
      <bottom style="hair"/>
    </border>
    <border>
      <left style="hair"/>
      <right>
        <color indexed="63"/>
      </right>
      <top>
        <color indexed="63"/>
      </top>
      <bottom style="thin"/>
    </border>
    <border>
      <left style="thin"/>
      <right>
        <color indexed="63"/>
      </right>
      <top style="thin"/>
      <bottom style="hair"/>
    </border>
    <border>
      <left style="thin"/>
      <right style="thin"/>
      <top style="thin"/>
      <bottom style="thin"/>
    </border>
    <border>
      <left style="hair"/>
      <right>
        <color indexed="63"/>
      </right>
      <top style="hair"/>
      <bottom>
        <color indexed="63"/>
      </bottom>
    </border>
    <border>
      <left>
        <color indexed="63"/>
      </left>
      <right style="thin"/>
      <top style="thin"/>
      <bottom style="thin"/>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hair"/>
      <top>
        <color indexed="63"/>
      </top>
      <bottom style="thin"/>
    </border>
    <border>
      <left>
        <color indexed="63"/>
      </left>
      <right style="hair"/>
      <top style="thin"/>
      <bottom>
        <color indexed="63"/>
      </bottom>
    </border>
    <border>
      <left>
        <color indexed="63"/>
      </left>
      <right>
        <color indexed="63"/>
      </right>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5" borderId="2" applyNumberFormat="0" applyAlignment="0" applyProtection="0"/>
    <xf numFmtId="0" fontId="15" fillId="0" borderId="0" applyNumberFormat="0" applyFill="0" applyBorder="0" applyAlignment="0" applyProtection="0"/>
    <xf numFmtId="41" fontId="0" fillId="0" borderId="0" applyFont="0" applyFill="0" applyBorder="0" applyAlignment="0" applyProtection="0"/>
    <xf numFmtId="0" fontId="51" fillId="26"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7" borderId="0" applyNumberFormat="0" applyBorder="0" applyAlignment="0" applyProtection="0"/>
    <xf numFmtId="43" fontId="0" fillId="0" borderId="0" applyFont="0" applyFill="0" applyBorder="0" applyAlignment="0" applyProtection="0"/>
    <xf numFmtId="0" fontId="14" fillId="0" borderId="0" applyNumberFormat="0" applyFill="0" applyBorder="0" applyAlignment="0" applyProtection="0"/>
    <xf numFmtId="0" fontId="55"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56" fillId="30" borderId="0" applyNumberFormat="0" applyBorder="0" applyAlignment="0" applyProtection="0"/>
    <xf numFmtId="0" fontId="0"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62" fillId="0" borderId="0" applyNumberFormat="0" applyFill="0" applyBorder="0" applyAlignment="0" applyProtection="0"/>
    <xf numFmtId="0" fontId="63" fillId="31" borderId="9" applyNumberFormat="0" applyAlignment="0" applyProtection="0"/>
  </cellStyleXfs>
  <cellXfs count="198">
    <xf numFmtId="0" fontId="0" fillId="0" borderId="0" xfId="0" applyAlignment="1">
      <alignment/>
    </xf>
    <xf numFmtId="0" fontId="0" fillId="32" borderId="0" xfId="0" applyFill="1" applyAlignment="1">
      <alignment/>
    </xf>
    <xf numFmtId="0" fontId="0" fillId="32" borderId="10" xfId="0" applyFill="1" applyBorder="1" applyAlignment="1">
      <alignment/>
    </xf>
    <xf numFmtId="0" fontId="7" fillId="32" borderId="0" xfId="53" applyNumberFormat="1" applyFont="1" applyFill="1" applyAlignment="1">
      <alignment horizontal="center"/>
      <protection/>
    </xf>
    <xf numFmtId="0" fontId="2" fillId="32" borderId="0" xfId="53" applyNumberFormat="1" applyFont="1" applyFill="1">
      <alignment/>
      <protection/>
    </xf>
    <xf numFmtId="0" fontId="0" fillId="32" borderId="0" xfId="53" applyNumberFormat="1" applyFont="1" applyFill="1" applyBorder="1">
      <alignment/>
      <protection/>
    </xf>
    <xf numFmtId="0" fontId="0" fillId="32" borderId="0" xfId="53" applyNumberFormat="1" applyFont="1" applyFill="1">
      <alignment/>
      <protection/>
    </xf>
    <xf numFmtId="0" fontId="4" fillId="32" borderId="0" xfId="53" applyNumberFormat="1" applyFont="1" applyFill="1" applyAlignment="1">
      <alignment horizontal="right"/>
      <protection/>
    </xf>
    <xf numFmtId="0" fontId="5" fillId="32" borderId="0" xfId="53" applyNumberFormat="1" applyFont="1" applyFill="1" applyAlignment="1">
      <alignment horizontal="left"/>
      <protection/>
    </xf>
    <xf numFmtId="0" fontId="0" fillId="32" borderId="0" xfId="53" applyNumberFormat="1" applyFont="1" applyFill="1" applyAlignment="1">
      <alignment horizontal="left"/>
      <protection/>
    </xf>
    <xf numFmtId="0" fontId="0" fillId="32" borderId="0" xfId="53" applyNumberFormat="1" applyFont="1" applyFill="1" applyBorder="1" applyAlignment="1">
      <alignment horizontal="center"/>
      <protection/>
    </xf>
    <xf numFmtId="0" fontId="0" fillId="32" borderId="0" xfId="53" applyNumberFormat="1" applyFont="1" applyFill="1" applyAlignment="1">
      <alignment horizontal="left" vertical="top" wrapText="1"/>
      <protection/>
    </xf>
    <xf numFmtId="0" fontId="0" fillId="32" borderId="0" xfId="53" applyNumberFormat="1" applyFont="1" applyFill="1" applyBorder="1" applyAlignment="1">
      <alignment vertical="top" wrapText="1"/>
      <protection/>
    </xf>
    <xf numFmtId="0" fontId="0" fillId="32" borderId="0" xfId="53" applyNumberFormat="1" applyFont="1" applyFill="1" applyBorder="1" applyAlignment="1">
      <alignment horizontal="center" vertical="top" wrapText="1"/>
      <protection/>
    </xf>
    <xf numFmtId="0" fontId="0" fillId="32" borderId="0" xfId="53" applyNumberFormat="1" applyFont="1" applyFill="1" applyAlignment="1">
      <alignment horizontal="left" vertical="center"/>
      <protection/>
    </xf>
    <xf numFmtId="0" fontId="0" fillId="32" borderId="0" xfId="53" applyNumberFormat="1" applyFont="1" applyFill="1" applyBorder="1" applyAlignment="1">
      <alignment vertical="center"/>
      <protection/>
    </xf>
    <xf numFmtId="0" fontId="0" fillId="32" borderId="0" xfId="53" applyNumberFormat="1" applyFont="1" applyFill="1" applyBorder="1" applyAlignment="1">
      <alignment horizontal="center" vertical="center"/>
      <protection/>
    </xf>
    <xf numFmtId="0" fontId="7" fillId="32" borderId="0" xfId="53" applyNumberFormat="1" applyFont="1" applyFill="1" applyAlignment="1">
      <alignment horizontal="center" vertical="top" wrapText="1"/>
      <protection/>
    </xf>
    <xf numFmtId="0" fontId="7" fillId="32" borderId="0" xfId="53" applyNumberFormat="1" applyFont="1" applyFill="1" applyAlignment="1">
      <alignment horizontal="center" vertical="center"/>
      <protection/>
    </xf>
    <xf numFmtId="0" fontId="3" fillId="32" borderId="0" xfId="53" applyNumberFormat="1" applyFont="1" applyFill="1">
      <alignment/>
      <protection/>
    </xf>
    <xf numFmtId="0" fontId="2" fillId="32" borderId="11" xfId="0" applyFont="1" applyFill="1" applyBorder="1" applyAlignment="1" applyProtection="1">
      <alignment vertical="center"/>
      <protection/>
    </xf>
    <xf numFmtId="0" fontId="2" fillId="32" borderId="12" xfId="0" applyFont="1" applyFill="1" applyBorder="1" applyAlignment="1" applyProtection="1">
      <alignment vertical="center"/>
      <protection/>
    </xf>
    <xf numFmtId="0" fontId="0" fillId="32" borderId="13" xfId="53" applyNumberFormat="1" applyFont="1" applyFill="1" applyBorder="1">
      <alignment/>
      <protection/>
    </xf>
    <xf numFmtId="0" fontId="2" fillId="32" borderId="14" xfId="53" applyNumberFormat="1" applyFont="1" applyFill="1" applyBorder="1" applyAlignment="1">
      <alignment horizontal="center"/>
      <protection/>
    </xf>
    <xf numFmtId="0" fontId="2" fillId="32" borderId="15" xfId="53" applyNumberFormat="1" applyFont="1" applyFill="1" applyBorder="1" applyAlignment="1">
      <alignment horizontal="left"/>
      <protection/>
    </xf>
    <xf numFmtId="0" fontId="2" fillId="32" borderId="16" xfId="53" applyNumberFormat="1" applyFont="1" applyFill="1" applyBorder="1">
      <alignment/>
      <protection/>
    </xf>
    <xf numFmtId="0" fontId="2" fillId="32" borderId="17" xfId="53" applyNumberFormat="1" applyFont="1" applyFill="1" applyBorder="1" applyAlignment="1">
      <alignment horizontal="left"/>
      <protection/>
    </xf>
    <xf numFmtId="0" fontId="8" fillId="32" borderId="18" xfId="53" applyNumberFormat="1" applyFont="1" applyFill="1" applyBorder="1" applyAlignment="1">
      <alignment/>
      <protection/>
    </xf>
    <xf numFmtId="0" fontId="0" fillId="32" borderId="19" xfId="53" applyNumberFormat="1" applyFont="1" applyFill="1" applyBorder="1">
      <alignment/>
      <protection/>
    </xf>
    <xf numFmtId="0" fontId="2" fillId="32" borderId="20" xfId="53" applyNumberFormat="1" applyFont="1" applyFill="1" applyBorder="1" applyAlignment="1">
      <alignment horizontal="left"/>
      <protection/>
    </xf>
    <xf numFmtId="0" fontId="2" fillId="32" borderId="21" xfId="53" applyNumberFormat="1" applyFont="1" applyFill="1" applyBorder="1" applyAlignment="1">
      <alignment horizontal="center"/>
      <protection/>
    </xf>
    <xf numFmtId="0" fontId="2" fillId="32" borderId="22" xfId="53" applyNumberFormat="1" applyFont="1" applyFill="1" applyBorder="1" applyAlignment="1">
      <alignment horizontal="center"/>
      <protection/>
    </xf>
    <xf numFmtId="0" fontId="1" fillId="32" borderId="11" xfId="0" applyFont="1" applyFill="1" applyBorder="1" applyAlignment="1" applyProtection="1">
      <alignment vertical="center"/>
      <protection/>
    </xf>
    <xf numFmtId="0" fontId="2" fillId="32" borderId="23" xfId="53" applyNumberFormat="1" applyFont="1" applyFill="1" applyBorder="1">
      <alignment/>
      <protection/>
    </xf>
    <xf numFmtId="0" fontId="2" fillId="32" borderId="24" xfId="53" applyNumberFormat="1" applyFont="1" applyFill="1" applyBorder="1">
      <alignment/>
      <protection/>
    </xf>
    <xf numFmtId="0" fontId="2" fillId="32" borderId="25" xfId="53" applyNumberFormat="1" applyFont="1" applyFill="1" applyBorder="1" applyAlignment="1">
      <alignment horizontal="left"/>
      <protection/>
    </xf>
    <xf numFmtId="0" fontId="2" fillId="32" borderId="26" xfId="53" applyNumberFormat="1" applyFont="1" applyFill="1" applyBorder="1">
      <alignment/>
      <protection/>
    </xf>
    <xf numFmtId="0" fontId="2" fillId="32" borderId="27" xfId="53" applyNumberFormat="1" applyFont="1" applyFill="1" applyBorder="1">
      <alignment/>
      <protection/>
    </xf>
    <xf numFmtId="0" fontId="2" fillId="32" borderId="20" xfId="53" applyNumberFormat="1" applyFont="1" applyFill="1" applyBorder="1" applyAlignment="1">
      <alignment horizontal="center"/>
      <protection/>
    </xf>
    <xf numFmtId="0" fontId="2" fillId="32" borderId="27" xfId="53" applyNumberFormat="1" applyFont="1" applyFill="1" applyBorder="1" applyAlignment="1">
      <alignment horizontal="center"/>
      <protection/>
    </xf>
    <xf numFmtId="0" fontId="10" fillId="32" borderId="0" xfId="53" applyNumberFormat="1" applyFont="1" applyFill="1" applyAlignment="1">
      <alignment horizontal="right" vertical="center"/>
      <protection/>
    </xf>
    <xf numFmtId="0" fontId="10" fillId="32" borderId="12" xfId="0" applyFont="1" applyFill="1" applyBorder="1" applyAlignment="1" applyProtection="1">
      <alignment horizontal="right" vertical="center"/>
      <protection/>
    </xf>
    <xf numFmtId="0" fontId="11" fillId="32" borderId="28" xfId="53" applyNumberFormat="1" applyFont="1" applyFill="1" applyBorder="1" applyAlignment="1">
      <alignment horizontal="left"/>
      <protection/>
    </xf>
    <xf numFmtId="0" fontId="2" fillId="32" borderId="0" xfId="0" applyFont="1" applyFill="1" applyAlignment="1">
      <alignment horizontal="right"/>
    </xf>
    <xf numFmtId="0" fontId="2" fillId="32" borderId="0" xfId="0" applyFont="1" applyFill="1" applyAlignment="1">
      <alignment/>
    </xf>
    <xf numFmtId="0" fontId="2" fillId="32" borderId="28" xfId="0" applyFont="1" applyFill="1" applyBorder="1" applyAlignment="1">
      <alignment horizontal="right"/>
    </xf>
    <xf numFmtId="0" fontId="2" fillId="32" borderId="10" xfId="0" applyFont="1" applyFill="1" applyBorder="1" applyAlignment="1">
      <alignment horizontal="right"/>
    </xf>
    <xf numFmtId="0" fontId="2" fillId="32" borderId="25" xfId="0" applyFont="1" applyFill="1" applyBorder="1" applyAlignment="1">
      <alignment horizontal="right"/>
    </xf>
    <xf numFmtId="0" fontId="13" fillId="33" borderId="0" xfId="0" applyFont="1" applyFill="1" applyAlignment="1">
      <alignment horizontal="center"/>
    </xf>
    <xf numFmtId="176" fontId="7" fillId="32" borderId="29" xfId="0" applyNumberFormat="1" applyFont="1" applyFill="1" applyBorder="1" applyAlignment="1">
      <alignment horizontal="center"/>
    </xf>
    <xf numFmtId="176" fontId="7" fillId="32" borderId="30" xfId="0" applyNumberFormat="1" applyFont="1" applyFill="1" applyBorder="1" applyAlignment="1">
      <alignment horizontal="center"/>
    </xf>
    <xf numFmtId="176" fontId="7" fillId="32" borderId="31" xfId="0" applyNumberFormat="1" applyFont="1" applyFill="1" applyBorder="1" applyAlignment="1">
      <alignment horizontal="center"/>
    </xf>
    <xf numFmtId="0" fontId="10" fillId="32" borderId="0" xfId="0" applyFont="1" applyFill="1" applyAlignment="1">
      <alignment horizontal="right"/>
    </xf>
    <xf numFmtId="0" fontId="2" fillId="34" borderId="32" xfId="0" applyFont="1" applyFill="1" applyBorder="1" applyAlignment="1">
      <alignment horizontal="center"/>
    </xf>
    <xf numFmtId="176" fontId="7" fillId="35" borderId="33" xfId="0" applyNumberFormat="1" applyFont="1" applyFill="1" applyBorder="1" applyAlignment="1">
      <alignment horizontal="center"/>
    </xf>
    <xf numFmtId="0" fontId="2" fillId="32" borderId="0" xfId="53" applyNumberFormat="1" applyFont="1" applyFill="1" applyBorder="1" applyAlignment="1">
      <alignment horizontal="center" vertical="center"/>
      <protection/>
    </xf>
    <xf numFmtId="0" fontId="2" fillId="32" borderId="24" xfId="0" applyFont="1" applyFill="1" applyBorder="1" applyAlignment="1" applyProtection="1">
      <alignment horizontal="center"/>
      <protection locked="0"/>
    </xf>
    <xf numFmtId="0" fontId="2" fillId="32" borderId="34" xfId="0" applyFont="1" applyFill="1" applyBorder="1" applyAlignment="1" applyProtection="1">
      <alignment horizontal="center"/>
      <protection locked="0"/>
    </xf>
    <xf numFmtId="0" fontId="2" fillId="32" borderId="27" xfId="0" applyFont="1" applyFill="1" applyBorder="1" applyAlignment="1" applyProtection="1">
      <alignment horizontal="center"/>
      <protection locked="0"/>
    </xf>
    <xf numFmtId="176" fontId="7" fillId="36" borderId="35" xfId="53" applyNumberFormat="1" applyFont="1" applyFill="1" applyBorder="1" applyAlignment="1" applyProtection="1">
      <alignment horizontal="center"/>
      <protection locked="0"/>
    </xf>
    <xf numFmtId="4" fontId="7" fillId="36" borderId="36" xfId="53" applyNumberFormat="1" applyFont="1" applyFill="1" applyBorder="1" applyAlignment="1" applyProtection="1">
      <alignment horizontal="center"/>
      <protection locked="0"/>
    </xf>
    <xf numFmtId="0" fontId="7" fillId="32" borderId="35" xfId="53" applyNumberFormat="1" applyFont="1" applyFill="1" applyBorder="1" applyAlignment="1" applyProtection="1">
      <alignment horizontal="center"/>
      <protection locked="0"/>
    </xf>
    <xf numFmtId="176" fontId="7" fillId="36" borderId="17" xfId="53" applyNumberFormat="1" applyFont="1" applyFill="1" applyBorder="1" applyAlignment="1" applyProtection="1">
      <alignment horizontal="center"/>
      <protection locked="0"/>
    </xf>
    <xf numFmtId="4" fontId="7" fillId="36" borderId="37" xfId="53" applyNumberFormat="1" applyFont="1" applyFill="1" applyBorder="1" applyAlignment="1" applyProtection="1">
      <alignment horizontal="center"/>
      <protection locked="0"/>
    </xf>
    <xf numFmtId="0" fontId="7" fillId="32" borderId="17" xfId="53" applyNumberFormat="1" applyFont="1" applyFill="1" applyBorder="1" applyAlignment="1" applyProtection="1">
      <alignment horizontal="center"/>
      <protection locked="0"/>
    </xf>
    <xf numFmtId="176" fontId="7" fillId="36" borderId="38" xfId="53" applyNumberFormat="1" applyFont="1" applyFill="1" applyBorder="1" applyAlignment="1" applyProtection="1">
      <alignment horizontal="center"/>
      <protection locked="0"/>
    </xf>
    <xf numFmtId="4" fontId="7" fillId="36" borderId="39" xfId="53" applyNumberFormat="1" applyFont="1" applyFill="1" applyBorder="1" applyAlignment="1" applyProtection="1">
      <alignment horizontal="center"/>
      <protection locked="0"/>
    </xf>
    <xf numFmtId="0" fontId="7" fillId="32" borderId="38" xfId="53" applyNumberFormat="1" applyFont="1" applyFill="1" applyBorder="1" applyAlignment="1" applyProtection="1">
      <alignment horizontal="center"/>
      <protection locked="0"/>
    </xf>
    <xf numFmtId="0" fontId="2" fillId="36" borderId="13" xfId="53" applyNumberFormat="1" applyFont="1" applyFill="1" applyBorder="1" applyAlignment="1" applyProtection="1">
      <alignment horizontal="left"/>
      <protection locked="0"/>
    </xf>
    <xf numFmtId="0" fontId="17" fillId="37" borderId="40" xfId="0" applyFont="1" applyFill="1" applyBorder="1" applyAlignment="1">
      <alignment horizontal="center" wrapText="1"/>
    </xf>
    <xf numFmtId="0" fontId="17" fillId="38" borderId="40" xfId="0" applyFont="1" applyFill="1" applyBorder="1" applyAlignment="1">
      <alignment horizontal="center" wrapText="1"/>
    </xf>
    <xf numFmtId="0" fontId="1" fillId="39" borderId="0" xfId="0" applyFont="1" applyFill="1" applyAlignment="1" applyProtection="1">
      <alignment horizontal="left" wrapText="1"/>
      <protection locked="0"/>
    </xf>
    <xf numFmtId="0" fontId="18" fillId="38" borderId="14" xfId="0" applyFont="1" applyFill="1" applyBorder="1" applyAlignment="1">
      <alignment wrapText="1"/>
    </xf>
    <xf numFmtId="181" fontId="2" fillId="0" borderId="0" xfId="47" applyNumberFormat="1" applyFont="1" applyAlignment="1">
      <alignment wrapText="1"/>
    </xf>
    <xf numFmtId="0" fontId="2" fillId="0" borderId="0" xfId="0" applyFont="1" applyAlignment="1">
      <alignment wrapText="1"/>
    </xf>
    <xf numFmtId="0" fontId="2" fillId="0" borderId="0" xfId="0" applyFont="1" applyAlignment="1">
      <alignment horizontal="left" wrapText="1"/>
    </xf>
    <xf numFmtId="0" fontId="1" fillId="0" borderId="0" xfId="0" applyFont="1" applyAlignment="1">
      <alignment wrapText="1"/>
    </xf>
    <xf numFmtId="0" fontId="19" fillId="40" borderId="14" xfId="0" applyFont="1" applyFill="1" applyBorder="1" applyAlignment="1">
      <alignment horizontal="center" wrapText="1"/>
    </xf>
    <xf numFmtId="0" fontId="0" fillId="40" borderId="14" xfId="0" applyFont="1" applyFill="1" applyBorder="1" applyAlignment="1">
      <alignment horizontal="center" wrapText="1"/>
    </xf>
    <xf numFmtId="0" fontId="20" fillId="41" borderId="14" xfId="0" applyFont="1" applyFill="1" applyBorder="1" applyAlignment="1" applyProtection="1">
      <alignment horizontal="center" wrapText="1"/>
      <protection locked="0"/>
    </xf>
    <xf numFmtId="0" fontId="19" fillId="32" borderId="14" xfId="0" applyFont="1" applyFill="1" applyBorder="1" applyAlignment="1">
      <alignment horizontal="left" wrapText="1"/>
    </xf>
    <xf numFmtId="0" fontId="21" fillId="32" borderId="14" xfId="0" applyFont="1" applyFill="1" applyBorder="1" applyAlignment="1">
      <alignment horizontal="center" wrapText="1"/>
    </xf>
    <xf numFmtId="0" fontId="21" fillId="38" borderId="14" xfId="0" applyFont="1" applyFill="1" applyBorder="1" applyAlignment="1">
      <alignment horizontal="center" wrapText="1"/>
    </xf>
    <xf numFmtId="0" fontId="22" fillId="42" borderId="14" xfId="0" applyFont="1" applyFill="1" applyBorder="1" applyAlignment="1">
      <alignment wrapText="1"/>
    </xf>
    <xf numFmtId="0" fontId="22" fillId="41" borderId="14" xfId="0" applyFont="1" applyFill="1" applyBorder="1" applyAlignment="1">
      <alignment wrapText="1"/>
    </xf>
    <xf numFmtId="0" fontId="22" fillId="4" borderId="14" xfId="0" applyFont="1" applyFill="1" applyBorder="1" applyAlignment="1">
      <alignment wrapText="1"/>
    </xf>
    <xf numFmtId="0" fontId="22" fillId="0" borderId="0" xfId="0" applyFont="1" applyAlignment="1">
      <alignment wrapText="1"/>
    </xf>
    <xf numFmtId="0" fontId="10" fillId="32" borderId="14" xfId="0" applyFont="1" applyFill="1" applyBorder="1" applyAlignment="1">
      <alignment horizontal="center" wrapText="1"/>
    </xf>
    <xf numFmtId="0" fontId="10" fillId="38" borderId="14" xfId="0" applyFont="1" applyFill="1" applyBorder="1" applyAlignment="1">
      <alignment horizontal="center" wrapText="1"/>
    </xf>
    <xf numFmtId="0" fontId="10" fillId="32" borderId="14" xfId="0" applyFont="1" applyFill="1" applyBorder="1" applyAlignment="1">
      <alignment horizontal="left" wrapText="1"/>
    </xf>
    <xf numFmtId="0" fontId="2" fillId="40" borderId="14" xfId="0" applyFont="1" applyFill="1" applyBorder="1" applyAlignment="1">
      <alignment wrapText="1"/>
    </xf>
    <xf numFmtId="0" fontId="2" fillId="41" borderId="14" xfId="0" applyFont="1" applyFill="1" applyBorder="1" applyAlignment="1">
      <alignment wrapText="1"/>
    </xf>
    <xf numFmtId="0" fontId="2" fillId="4" borderId="14" xfId="0" applyFont="1" applyFill="1" applyBorder="1" applyAlignment="1">
      <alignment wrapText="1"/>
    </xf>
    <xf numFmtId="0" fontId="2" fillId="0" borderId="0" xfId="0" applyFont="1" applyAlignment="1">
      <alignment horizontal="center" wrapText="1"/>
    </xf>
    <xf numFmtId="0" fontId="2" fillId="42" borderId="14" xfId="0" applyFont="1" applyFill="1" applyBorder="1" applyAlignment="1" quotePrefix="1">
      <alignment wrapText="1"/>
    </xf>
    <xf numFmtId="0" fontId="2" fillId="42" borderId="14" xfId="0" applyFont="1" applyFill="1" applyBorder="1" applyAlignment="1">
      <alignment wrapText="1"/>
    </xf>
    <xf numFmtId="0" fontId="2" fillId="42" borderId="40" xfId="0" applyFont="1" applyFill="1" applyBorder="1" applyAlignment="1">
      <alignment wrapText="1"/>
    </xf>
    <xf numFmtId="0" fontId="2" fillId="41" borderId="40" xfId="0" applyFont="1" applyFill="1" applyBorder="1" applyAlignment="1">
      <alignment wrapText="1"/>
    </xf>
    <xf numFmtId="181" fontId="2" fillId="42" borderId="14" xfId="47" applyNumberFormat="1" applyFont="1" applyFill="1" applyBorder="1" applyAlignment="1">
      <alignment wrapText="1"/>
    </xf>
    <xf numFmtId="181" fontId="2" fillId="41" borderId="14" xfId="47" applyNumberFormat="1" applyFont="1" applyFill="1" applyBorder="1" applyAlignment="1">
      <alignment wrapText="1"/>
    </xf>
    <xf numFmtId="181" fontId="2" fillId="4" borderId="14" xfId="47" applyNumberFormat="1" applyFont="1" applyFill="1" applyBorder="1" applyAlignment="1">
      <alignment wrapText="1"/>
    </xf>
    <xf numFmtId="180" fontId="2" fillId="42" borderId="14" xfId="0" applyNumberFormat="1" applyFont="1" applyFill="1" applyBorder="1" applyAlignment="1">
      <alignment wrapText="1"/>
    </xf>
    <xf numFmtId="180" fontId="2" fillId="41" borderId="14" xfId="0" applyNumberFormat="1" applyFont="1" applyFill="1" applyBorder="1" applyAlignment="1">
      <alignment wrapText="1"/>
    </xf>
    <xf numFmtId="0" fontId="23" fillId="32" borderId="0" xfId="0" applyFont="1" applyFill="1" applyAlignment="1" applyProtection="1">
      <alignment horizontal="center"/>
      <protection/>
    </xf>
    <xf numFmtId="0" fontId="0" fillId="32" borderId="28" xfId="0" applyFill="1" applyBorder="1" applyAlignment="1">
      <alignment/>
    </xf>
    <xf numFmtId="0" fontId="2" fillId="32" borderId="0" xfId="0" applyFont="1" applyFill="1" applyAlignment="1" applyProtection="1">
      <alignment/>
      <protection/>
    </xf>
    <xf numFmtId="0" fontId="64" fillId="32" borderId="10" xfId="0" applyFont="1" applyFill="1" applyBorder="1" applyAlignment="1" applyProtection="1">
      <alignment/>
      <protection/>
    </xf>
    <xf numFmtId="0" fontId="2" fillId="32" borderId="0" xfId="0" applyFont="1" applyFill="1" applyBorder="1" applyAlignment="1" applyProtection="1">
      <alignment/>
      <protection/>
    </xf>
    <xf numFmtId="0" fontId="0" fillId="32" borderId="25" xfId="0" applyFill="1" applyBorder="1" applyAlignment="1">
      <alignment/>
    </xf>
    <xf numFmtId="0" fontId="0" fillId="32" borderId="26" xfId="0" applyFill="1" applyBorder="1" applyAlignment="1">
      <alignment/>
    </xf>
    <xf numFmtId="0" fontId="65" fillId="32" borderId="0" xfId="0" applyFont="1" applyFill="1" applyBorder="1" applyAlignment="1">
      <alignment/>
    </xf>
    <xf numFmtId="0" fontId="0" fillId="32" borderId="23" xfId="0" applyFill="1" applyBorder="1" applyAlignment="1">
      <alignment/>
    </xf>
    <xf numFmtId="0" fontId="1" fillId="32" borderId="23" xfId="0" applyFont="1" applyFill="1" applyBorder="1" applyAlignment="1" applyProtection="1">
      <alignment/>
      <protection/>
    </xf>
    <xf numFmtId="0" fontId="2" fillId="32" borderId="24" xfId="0" applyFont="1" applyFill="1" applyBorder="1" applyAlignment="1" applyProtection="1">
      <alignment/>
      <protection/>
    </xf>
    <xf numFmtId="0" fontId="1" fillId="32" borderId="26" xfId="0" applyFont="1" applyFill="1" applyBorder="1" applyAlignment="1" applyProtection="1">
      <alignment/>
      <protection/>
    </xf>
    <xf numFmtId="0" fontId="2" fillId="32" borderId="27" xfId="0" applyFont="1" applyFill="1" applyBorder="1" applyAlignment="1" applyProtection="1">
      <alignment/>
      <protection/>
    </xf>
    <xf numFmtId="0" fontId="4" fillId="32" borderId="0" xfId="53" applyNumberFormat="1" applyFont="1" applyFill="1" applyAlignment="1">
      <alignment horizontal="left"/>
      <protection/>
    </xf>
    <xf numFmtId="0" fontId="2" fillId="32" borderId="41" xfId="53" applyNumberFormat="1" applyFont="1" applyFill="1" applyBorder="1" applyAlignment="1">
      <alignment horizontal="center"/>
      <protection/>
    </xf>
    <xf numFmtId="0" fontId="2" fillId="32" borderId="29" xfId="0" applyFont="1" applyFill="1" applyBorder="1" applyAlignment="1">
      <alignment/>
    </xf>
    <xf numFmtId="0" fontId="2" fillId="32" borderId="29" xfId="0" applyFont="1" applyFill="1" applyBorder="1" applyAlignment="1">
      <alignment horizontal="center"/>
    </xf>
    <xf numFmtId="0" fontId="2" fillId="32" borderId="30" xfId="0" applyFont="1" applyFill="1" applyBorder="1" applyAlignment="1">
      <alignment/>
    </xf>
    <xf numFmtId="0" fontId="2" fillId="32" borderId="30" xfId="0" applyFont="1" applyFill="1" applyBorder="1" applyAlignment="1">
      <alignment horizontal="center"/>
    </xf>
    <xf numFmtId="0" fontId="2" fillId="32" borderId="31" xfId="0" applyFont="1" applyFill="1" applyBorder="1" applyAlignment="1">
      <alignment/>
    </xf>
    <xf numFmtId="0" fontId="2" fillId="32" borderId="31" xfId="0" applyFont="1" applyFill="1" applyBorder="1" applyAlignment="1">
      <alignment horizontal="center"/>
    </xf>
    <xf numFmtId="0" fontId="2" fillId="38" borderId="42" xfId="53" applyNumberFormat="1" applyFont="1" applyFill="1" applyBorder="1" applyAlignment="1" applyProtection="1">
      <alignment horizontal="left"/>
      <protection/>
    </xf>
    <xf numFmtId="0" fontId="2" fillId="38" borderId="19" xfId="0" applyFont="1" applyFill="1" applyBorder="1" applyAlignment="1" applyProtection="1">
      <alignment horizontal="right"/>
      <protection/>
    </xf>
    <xf numFmtId="0" fontId="2" fillId="38" borderId="25" xfId="53" applyNumberFormat="1" applyFont="1" applyFill="1" applyBorder="1" applyAlignment="1" applyProtection="1">
      <alignment horizontal="left"/>
      <protection/>
    </xf>
    <xf numFmtId="0" fontId="5" fillId="32" borderId="0" xfId="53" applyNumberFormat="1" applyFont="1" applyFill="1" applyAlignment="1">
      <alignment horizontal="left"/>
      <protection/>
    </xf>
    <xf numFmtId="0" fontId="0" fillId="32" borderId="0" xfId="53" applyNumberFormat="1" applyFont="1" applyFill="1" applyAlignment="1">
      <alignment horizontal="left"/>
      <protection/>
    </xf>
    <xf numFmtId="176" fontId="27" fillId="32" borderId="43" xfId="53" applyNumberFormat="1" applyFont="1" applyFill="1" applyBorder="1" applyAlignment="1">
      <alignment horizontal="center" vertical="center"/>
      <protection/>
    </xf>
    <xf numFmtId="0" fontId="7" fillId="38" borderId="19" xfId="0" applyFont="1" applyFill="1" applyBorder="1" applyAlignment="1" applyProtection="1">
      <alignment horizontal="center"/>
      <protection/>
    </xf>
    <xf numFmtId="0" fontId="0" fillId="32" borderId="29" xfId="0" applyFont="1" applyFill="1" applyBorder="1" applyAlignment="1">
      <alignment/>
    </xf>
    <xf numFmtId="0" fontId="0" fillId="32" borderId="31" xfId="0" applyFont="1" applyFill="1" applyBorder="1" applyAlignment="1">
      <alignment/>
    </xf>
    <xf numFmtId="0" fontId="2" fillId="32" borderId="44" xfId="53" applyNumberFormat="1" applyFont="1" applyFill="1" applyBorder="1" applyAlignment="1">
      <alignment horizontal="center"/>
      <protection/>
    </xf>
    <xf numFmtId="0" fontId="7" fillId="43" borderId="39" xfId="0" applyFont="1" applyFill="1" applyBorder="1" applyAlignment="1" applyProtection="1">
      <alignment horizontal="center" wrapText="1"/>
      <protection locked="0"/>
    </xf>
    <xf numFmtId="0" fontId="7" fillId="32" borderId="41" xfId="53" applyNumberFormat="1" applyFont="1" applyFill="1" applyBorder="1" applyAlignment="1">
      <alignment horizontal="center"/>
      <protection/>
    </xf>
    <xf numFmtId="2" fontId="7" fillId="32" borderId="36" xfId="53" applyNumberFormat="1" applyFont="1" applyFill="1" applyBorder="1" applyAlignment="1" applyProtection="1">
      <alignment horizontal="center"/>
      <protection locked="0"/>
    </xf>
    <xf numFmtId="2" fontId="7" fillId="32" borderId="37" xfId="53" applyNumberFormat="1" applyFont="1" applyFill="1" applyBorder="1" applyAlignment="1" applyProtection="1">
      <alignment horizontal="center"/>
      <protection locked="0"/>
    </xf>
    <xf numFmtId="2" fontId="7" fillId="32" borderId="39" xfId="53" applyNumberFormat="1" applyFont="1" applyFill="1" applyBorder="1" applyAlignment="1" applyProtection="1">
      <alignment horizontal="center"/>
      <protection locked="0"/>
    </xf>
    <xf numFmtId="0" fontId="7" fillId="32" borderId="24" xfId="53" applyNumberFormat="1" applyFont="1" applyFill="1" applyBorder="1" applyAlignment="1">
      <alignment horizontal="center" wrapText="1"/>
      <protection/>
    </xf>
    <xf numFmtId="176" fontId="7" fillId="35" borderId="31" xfId="0" applyNumberFormat="1" applyFont="1" applyFill="1" applyBorder="1" applyAlignment="1">
      <alignment horizontal="center"/>
    </xf>
    <xf numFmtId="176" fontId="7" fillId="32" borderId="28" xfId="0" applyNumberFormat="1" applyFont="1" applyFill="1" applyBorder="1" applyAlignment="1">
      <alignment horizontal="center"/>
    </xf>
    <xf numFmtId="176" fontId="7" fillId="32" borderId="10" xfId="0" applyNumberFormat="1" applyFont="1" applyFill="1" applyBorder="1" applyAlignment="1">
      <alignment horizontal="center"/>
    </xf>
    <xf numFmtId="176" fontId="7" fillId="32" borderId="25" xfId="0" applyNumberFormat="1" applyFont="1" applyFill="1" applyBorder="1" applyAlignment="1">
      <alignment horizontal="center"/>
    </xf>
    <xf numFmtId="0" fontId="1" fillId="32" borderId="11" xfId="0" applyFont="1" applyFill="1" applyBorder="1" applyAlignment="1" applyProtection="1">
      <alignment horizontal="center" vertical="center"/>
      <protection/>
    </xf>
    <xf numFmtId="0" fontId="1" fillId="32" borderId="45" xfId="0" applyFont="1" applyFill="1" applyBorder="1" applyAlignment="1" applyProtection="1">
      <alignment horizontal="center" vertical="center"/>
      <protection/>
    </xf>
    <xf numFmtId="176" fontId="2" fillId="32" borderId="46" xfId="53" applyNumberFormat="1" applyFont="1" applyFill="1" applyBorder="1" applyAlignment="1">
      <alignment horizontal="center"/>
      <protection/>
    </xf>
    <xf numFmtId="176" fontId="2" fillId="32" borderId="47" xfId="53" applyNumberFormat="1" applyFont="1" applyFill="1" applyBorder="1" applyAlignment="1">
      <alignment horizontal="center"/>
      <protection/>
    </xf>
    <xf numFmtId="3" fontId="2" fillId="32" borderId="48" xfId="53" applyNumberFormat="1" applyFont="1" applyFill="1" applyBorder="1" applyAlignment="1">
      <alignment horizontal="center"/>
      <protection/>
    </xf>
    <xf numFmtId="3" fontId="2" fillId="32" borderId="49" xfId="53" applyNumberFormat="1" applyFont="1" applyFill="1" applyBorder="1" applyAlignment="1">
      <alignment horizontal="center"/>
      <protection/>
    </xf>
    <xf numFmtId="0" fontId="1" fillId="40" borderId="50" xfId="0" applyFont="1" applyFill="1" applyBorder="1" applyAlignment="1" applyProtection="1">
      <alignment/>
      <protection locked="0"/>
    </xf>
    <xf numFmtId="0" fontId="1" fillId="40" borderId="47" xfId="0" applyFont="1" applyFill="1" applyBorder="1" applyAlignment="1" applyProtection="1">
      <alignment/>
      <protection locked="0"/>
    </xf>
    <xf numFmtId="3" fontId="2" fillId="32" borderId="46" xfId="53" applyNumberFormat="1" applyFont="1" applyFill="1" applyBorder="1" applyAlignment="1">
      <alignment horizontal="center"/>
      <protection/>
    </xf>
    <xf numFmtId="3" fontId="2" fillId="32" borderId="47" xfId="53" applyNumberFormat="1" applyFont="1" applyFill="1" applyBorder="1" applyAlignment="1">
      <alignment horizontal="center"/>
      <protection/>
    </xf>
    <xf numFmtId="0" fontId="2" fillId="32" borderId="25" xfId="53" applyNumberFormat="1" applyFont="1" applyFill="1" applyBorder="1" applyAlignment="1">
      <alignment horizontal="center"/>
      <protection/>
    </xf>
    <xf numFmtId="0" fontId="2" fillId="32" borderId="51" xfId="53" applyNumberFormat="1" applyFont="1" applyFill="1" applyBorder="1" applyAlignment="1">
      <alignment horizontal="center"/>
      <protection/>
    </xf>
    <xf numFmtId="0" fontId="1" fillId="40" borderId="19" xfId="0" applyFont="1" applyFill="1" applyBorder="1" applyAlignment="1" applyProtection="1">
      <alignment horizontal="left"/>
      <protection locked="0"/>
    </xf>
    <xf numFmtId="0" fontId="2" fillId="38" borderId="19" xfId="53" applyNumberFormat="1" applyFont="1" applyFill="1" applyBorder="1" applyAlignment="1" applyProtection="1">
      <alignment horizontal="right"/>
      <protection/>
    </xf>
    <xf numFmtId="3" fontId="2" fillId="32" borderId="42" xfId="53" applyNumberFormat="1" applyFont="1" applyFill="1" applyBorder="1" applyAlignment="1">
      <alignment horizontal="center"/>
      <protection/>
    </xf>
    <xf numFmtId="3" fontId="2" fillId="32" borderId="13" xfId="53" applyNumberFormat="1" applyFont="1" applyFill="1" applyBorder="1" applyAlignment="1">
      <alignment horizontal="center"/>
      <protection/>
    </xf>
    <xf numFmtId="0" fontId="2" fillId="32" borderId="28" xfId="53" applyNumberFormat="1" applyFont="1" applyFill="1" applyBorder="1" applyAlignment="1">
      <alignment horizontal="center"/>
      <protection/>
    </xf>
    <xf numFmtId="0" fontId="2" fillId="32" borderId="52" xfId="53" applyNumberFormat="1" applyFont="1" applyFill="1" applyBorder="1" applyAlignment="1">
      <alignment horizontal="center"/>
      <protection/>
    </xf>
    <xf numFmtId="0" fontId="2" fillId="36" borderId="48" xfId="53" applyNumberFormat="1" applyFont="1" applyFill="1" applyBorder="1" applyAlignment="1" applyProtection="1">
      <alignment horizontal="left"/>
      <protection locked="0"/>
    </xf>
    <xf numFmtId="0" fontId="2" fillId="36" borderId="53" xfId="53" applyNumberFormat="1" applyFont="1" applyFill="1" applyBorder="1" applyAlignment="1" applyProtection="1">
      <alignment horizontal="left"/>
      <protection locked="0"/>
    </xf>
    <xf numFmtId="0" fontId="2" fillId="36" borderId="49" xfId="53" applyNumberFormat="1" applyFont="1" applyFill="1" applyBorder="1" applyAlignment="1" applyProtection="1">
      <alignment horizontal="left"/>
      <protection locked="0"/>
    </xf>
    <xf numFmtId="3" fontId="2" fillId="36" borderId="48" xfId="53" applyNumberFormat="1" applyFont="1" applyFill="1" applyBorder="1" applyAlignment="1" applyProtection="1">
      <alignment horizontal="center"/>
      <protection locked="0"/>
    </xf>
    <xf numFmtId="3" fontId="2" fillId="36" borderId="49" xfId="53" applyNumberFormat="1" applyFont="1" applyFill="1" applyBorder="1" applyAlignment="1" applyProtection="1">
      <alignment horizontal="center"/>
      <protection locked="0"/>
    </xf>
    <xf numFmtId="0" fontId="5" fillId="32" borderId="28" xfId="0" applyFont="1" applyFill="1" applyBorder="1" applyAlignment="1">
      <alignment horizontal="center"/>
    </xf>
    <xf numFmtId="0" fontId="5" fillId="32" borderId="23" xfId="0" applyFont="1" applyFill="1" applyBorder="1" applyAlignment="1">
      <alignment horizontal="center"/>
    </xf>
    <xf numFmtId="0" fontId="24" fillId="32" borderId="0" xfId="0" applyFont="1" applyFill="1" applyBorder="1" applyAlignment="1">
      <alignment horizontal="center"/>
    </xf>
    <xf numFmtId="0" fontId="26" fillId="32" borderId="25" xfId="0" applyFont="1" applyFill="1" applyBorder="1" applyAlignment="1">
      <alignment horizontal="center"/>
    </xf>
    <xf numFmtId="0" fontId="26" fillId="32" borderId="26" xfId="0" applyFont="1" applyFill="1" applyBorder="1" applyAlignment="1">
      <alignment horizontal="center"/>
    </xf>
    <xf numFmtId="0" fontId="25" fillId="32" borderId="10" xfId="0" applyFont="1" applyFill="1" applyBorder="1" applyAlignment="1">
      <alignment horizontal="center"/>
    </xf>
    <xf numFmtId="0" fontId="25" fillId="32" borderId="0" xfId="0" applyFont="1" applyFill="1" applyBorder="1" applyAlignment="1">
      <alignment horizontal="center"/>
    </xf>
    <xf numFmtId="0" fontId="25" fillId="32" borderId="34" xfId="0" applyFont="1" applyFill="1" applyBorder="1" applyAlignment="1">
      <alignment horizontal="center"/>
    </xf>
    <xf numFmtId="0" fontId="12" fillId="33" borderId="11" xfId="0" applyFont="1" applyFill="1" applyBorder="1" applyAlignment="1">
      <alignment horizontal="center"/>
    </xf>
    <xf numFmtId="0" fontId="12" fillId="33" borderId="45" xfId="0" applyFont="1" applyFill="1" applyBorder="1" applyAlignment="1">
      <alignment horizontal="center"/>
    </xf>
    <xf numFmtId="0" fontId="2" fillId="32" borderId="25" xfId="53" applyNumberFormat="1" applyFont="1" applyFill="1" applyBorder="1" applyAlignment="1" applyProtection="1">
      <alignment horizontal="center"/>
      <protection locked="0"/>
    </xf>
    <xf numFmtId="0" fontId="2" fillId="32" borderId="27" xfId="53" applyNumberFormat="1" applyFont="1" applyFill="1" applyBorder="1" applyAlignment="1" applyProtection="1">
      <alignment horizontal="center"/>
      <protection locked="0"/>
    </xf>
    <xf numFmtId="0" fontId="7" fillId="43" borderId="42" xfId="0" applyFont="1" applyFill="1" applyBorder="1" applyAlignment="1" applyProtection="1">
      <alignment horizontal="center" vertical="center" wrapText="1"/>
      <protection locked="0"/>
    </xf>
    <xf numFmtId="0" fontId="7" fillId="43" borderId="13" xfId="0" applyFont="1" applyFill="1" applyBorder="1" applyAlignment="1" applyProtection="1">
      <alignment horizontal="center" vertical="center" wrapText="1"/>
      <protection locked="0"/>
    </xf>
    <xf numFmtId="176" fontId="2" fillId="32" borderId="26" xfId="53" applyNumberFormat="1" applyFont="1" applyFill="1" applyBorder="1" applyAlignment="1">
      <alignment horizontal="center"/>
      <protection/>
    </xf>
    <xf numFmtId="176" fontId="2" fillId="32" borderId="27" xfId="53" applyNumberFormat="1" applyFont="1" applyFill="1" applyBorder="1" applyAlignment="1">
      <alignment horizontal="center"/>
      <protection/>
    </xf>
    <xf numFmtId="3" fontId="1" fillId="32" borderId="11" xfId="53" applyNumberFormat="1" applyFont="1" applyFill="1" applyBorder="1" applyAlignment="1">
      <alignment horizontal="center" vertical="center"/>
      <protection/>
    </xf>
    <xf numFmtId="3" fontId="1" fillId="32" borderId="45" xfId="53" applyNumberFormat="1" applyFont="1" applyFill="1" applyBorder="1" applyAlignment="1">
      <alignment horizontal="center" vertical="center"/>
      <protection/>
    </xf>
    <xf numFmtId="176" fontId="1" fillId="34" borderId="25" xfId="53" applyNumberFormat="1" applyFont="1" applyFill="1" applyBorder="1" applyAlignment="1">
      <alignment horizontal="center"/>
      <protection/>
    </xf>
    <xf numFmtId="176" fontId="1" fillId="34" borderId="27" xfId="53" applyNumberFormat="1" applyFont="1" applyFill="1" applyBorder="1" applyAlignment="1">
      <alignment horizontal="center"/>
      <protection/>
    </xf>
    <xf numFmtId="0" fontId="2" fillId="36" borderId="46" xfId="53" applyNumberFormat="1" applyFont="1" applyFill="1" applyBorder="1" applyAlignment="1" applyProtection="1">
      <alignment horizontal="left"/>
      <protection locked="0"/>
    </xf>
    <xf numFmtId="0" fontId="2" fillId="36" borderId="50" xfId="53" applyNumberFormat="1" applyFont="1" applyFill="1" applyBorder="1" applyAlignment="1" applyProtection="1">
      <alignment horizontal="left"/>
      <protection locked="0"/>
    </xf>
    <xf numFmtId="0" fontId="2" fillId="36" borderId="47" xfId="53" applyNumberFormat="1" applyFont="1" applyFill="1" applyBorder="1" applyAlignment="1" applyProtection="1">
      <alignment horizontal="left"/>
      <protection locked="0"/>
    </xf>
    <xf numFmtId="0" fontId="10" fillId="32" borderId="23" xfId="53" applyNumberFormat="1" applyFont="1" applyFill="1" applyBorder="1" applyAlignment="1">
      <alignment horizontal="right" vertical="center"/>
      <protection/>
    </xf>
    <xf numFmtId="0" fontId="2" fillId="36" borderId="25" xfId="53" applyNumberFormat="1" applyFont="1" applyFill="1" applyBorder="1" applyAlignment="1" applyProtection="1">
      <alignment horizontal="center"/>
      <protection locked="0"/>
    </xf>
    <xf numFmtId="0" fontId="2" fillId="36" borderId="27" xfId="53" applyNumberFormat="1" applyFont="1" applyFill="1" applyBorder="1" applyAlignment="1" applyProtection="1">
      <alignment horizontal="center"/>
      <protection locked="0"/>
    </xf>
    <xf numFmtId="0" fontId="2" fillId="36" borderId="42" xfId="53" applyNumberFormat="1" applyFont="1" applyFill="1" applyBorder="1" applyAlignment="1" applyProtection="1">
      <alignment horizontal="left"/>
      <protection locked="0"/>
    </xf>
    <xf numFmtId="0" fontId="2" fillId="36" borderId="19" xfId="53" applyNumberFormat="1" applyFont="1" applyFill="1" applyBorder="1" applyAlignment="1" applyProtection="1">
      <alignment horizontal="left"/>
      <protection locked="0"/>
    </xf>
    <xf numFmtId="0" fontId="2" fillId="36" borderId="13" xfId="53" applyNumberFormat="1" applyFont="1" applyFill="1" applyBorder="1" applyAlignment="1" applyProtection="1">
      <alignment horizontal="left"/>
      <protection locked="0"/>
    </xf>
    <xf numFmtId="3" fontId="2" fillId="32" borderId="48" xfId="53" applyNumberFormat="1" applyFont="1" applyFill="1" applyBorder="1" applyAlignment="1" applyProtection="1">
      <alignment horizontal="center"/>
      <protection locked="0"/>
    </xf>
    <xf numFmtId="3" fontId="2" fillId="32" borderId="49" xfId="53" applyNumberFormat="1" applyFont="1" applyFill="1" applyBorder="1" applyAlignment="1" applyProtection="1">
      <alignment horizont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_Entwurf Erläuterungen.XL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17">
    <dxf>
      <font>
        <color rgb="FFFF0000"/>
      </font>
    </dxf>
    <dxf>
      <font>
        <color rgb="FFFF0000"/>
      </font>
    </dxf>
    <dxf>
      <font>
        <color indexed="10"/>
      </font>
      <fill>
        <patternFill>
          <bgColor indexed="13"/>
        </patternFill>
      </fill>
    </dxf>
    <dxf>
      <font>
        <color rgb="FFFF0000"/>
      </font>
    </dxf>
    <dxf>
      <font>
        <color indexed="9"/>
      </font>
    </dxf>
    <dxf>
      <font>
        <color indexed="44"/>
      </font>
    </dxf>
    <dxf>
      <font>
        <color auto="1"/>
      </font>
      <fill>
        <patternFill>
          <bgColor indexed="13"/>
        </patternFill>
      </fill>
    </dxf>
    <dxf>
      <font>
        <color auto="1"/>
      </font>
      <fill>
        <patternFill>
          <bgColor indexed="13"/>
        </patternFill>
      </fill>
    </dxf>
    <dxf>
      <font>
        <color indexed="10"/>
      </font>
      <fill>
        <patternFill>
          <bgColor indexed="13"/>
        </patternFill>
      </fill>
    </dxf>
    <dxf>
      <fill>
        <patternFill>
          <bgColor indexed="13"/>
        </patternFill>
      </fill>
    </dxf>
    <dxf>
      <font>
        <color indexed="10"/>
      </font>
      <fill>
        <patternFill>
          <bgColor indexed="13"/>
        </patternFill>
      </fill>
    </dxf>
    <dxf>
      <font>
        <color indexed="10"/>
      </font>
    </dxf>
    <dxf>
      <font>
        <color indexed="10"/>
      </font>
    </dxf>
    <dxf>
      <font>
        <b/>
        <i val="0"/>
        <color indexed="10"/>
      </font>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542925</xdr:colOff>
      <xdr:row>1</xdr:row>
      <xdr:rowOff>85725</xdr:rowOff>
    </xdr:from>
    <xdr:to>
      <xdr:col>4</xdr:col>
      <xdr:colOff>400050</xdr:colOff>
      <xdr:row>3</xdr:row>
      <xdr:rowOff>152400</xdr:rowOff>
    </xdr:to>
    <xdr:pic>
      <xdr:nvPicPr>
        <xdr:cNvPr id="1" name="Grafik 1"/>
        <xdr:cNvPicPr preferRelativeResize="1">
          <a:picLocks noChangeAspect="1"/>
        </xdr:cNvPicPr>
      </xdr:nvPicPr>
      <xdr:blipFill>
        <a:blip r:embed="rId1"/>
        <a:stretch>
          <a:fillRect/>
        </a:stretch>
      </xdr:blipFill>
      <xdr:spPr>
        <a:xfrm>
          <a:off x="762000" y="295275"/>
          <a:ext cx="270510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79"/>
  <sheetViews>
    <sheetView showZeros="0" tabSelected="1" zoomScalePageLayoutView="0" workbookViewId="0" topLeftCell="A1">
      <selection activeCell="C6" sqref="C6:G6"/>
    </sheetView>
  </sheetViews>
  <sheetFormatPr defaultColWidth="11.57421875" defaultRowHeight="12.75"/>
  <cols>
    <col min="1" max="1" width="3.28125" style="3" customWidth="1"/>
    <col min="2" max="2" width="30.7109375" style="9" customWidth="1"/>
    <col min="3" max="3" width="5.28125" style="6" customWidth="1"/>
    <col min="4" max="12" width="6.7109375" style="6" customWidth="1"/>
    <col min="13" max="13" width="2.7109375" style="6" customWidth="1"/>
    <col min="14" max="14" width="9.7109375" style="6" customWidth="1"/>
    <col min="15" max="15" width="2.7109375" style="6" customWidth="1"/>
    <col min="16" max="16" width="3.7109375" style="1" hidden="1" customWidth="1"/>
    <col min="17" max="17" width="7.28125" style="1" hidden="1" customWidth="1"/>
    <col min="18" max="18" width="11.57421875" style="1" hidden="1" customWidth="1"/>
    <col min="19" max="19" width="13.8515625" style="1" hidden="1" customWidth="1"/>
    <col min="20" max="26" width="11.57421875" style="1" hidden="1" customWidth="1"/>
    <col min="27" max="16384" width="11.57421875" style="1" customWidth="1"/>
  </cols>
  <sheetData>
    <row r="1" spans="2:14" ht="16.5" customHeight="1">
      <c r="B1" s="116">
        <f>Uebersetzung!C2</f>
        <v>2023.1</v>
      </c>
      <c r="N1" s="7" t="str">
        <f>Uebersetzung!D5</f>
        <v>Formulaire 2023.1, à utiliser jusqu'au 31 décembre 2023</v>
      </c>
    </row>
    <row r="2" spans="1:14" s="105" customFormat="1" ht="16.5" customHeight="1">
      <c r="A2" s="103"/>
      <c r="B2" s="104"/>
      <c r="C2" s="111"/>
      <c r="D2" s="111"/>
      <c r="E2" s="111"/>
      <c r="F2" s="111"/>
      <c r="G2" s="167"/>
      <c r="H2" s="168"/>
      <c r="I2" s="168"/>
      <c r="J2" s="168"/>
      <c r="K2" s="168"/>
      <c r="L2" s="112"/>
      <c r="M2" s="112"/>
      <c r="N2" s="113"/>
    </row>
    <row r="3" spans="1:14" s="105" customFormat="1" ht="16.5" customHeight="1">
      <c r="A3" s="103"/>
      <c r="B3" s="106" t="e">
        <f>IF(MUKEN,1,0)</f>
        <v>#NAME?</v>
      </c>
      <c r="C3" s="107"/>
      <c r="D3" s="110" t="e">
        <f>IF(bern,1,0)</f>
        <v>#NAME?</v>
      </c>
      <c r="E3" s="169"/>
      <c r="F3" s="169"/>
      <c r="G3" s="172" t="str">
        <f>Uebersetzung!D6</f>
        <v>Correction de la hauteur d'étage Minergie</v>
      </c>
      <c r="H3" s="173"/>
      <c r="I3" s="173"/>
      <c r="J3" s="173"/>
      <c r="K3" s="173"/>
      <c r="L3" s="173"/>
      <c r="M3" s="173"/>
      <c r="N3" s="174"/>
    </row>
    <row r="4" spans="1:14" s="105" customFormat="1" ht="16.5" customHeight="1">
      <c r="A4" s="103"/>
      <c r="B4" s="108"/>
      <c r="C4" s="109"/>
      <c r="D4" s="109"/>
      <c r="E4" s="109"/>
      <c r="F4" s="109"/>
      <c r="G4" s="170"/>
      <c r="H4" s="171"/>
      <c r="I4" s="171"/>
      <c r="J4" s="171"/>
      <c r="K4" s="171"/>
      <c r="L4" s="114"/>
      <c r="M4" s="114"/>
      <c r="N4" s="115"/>
    </row>
    <row r="5" spans="2:15" ht="21" customHeight="1">
      <c r="B5" s="8" t="str">
        <f>Uebersetzung!D53</f>
        <v>Données relatives au projet:</v>
      </c>
      <c r="C5" s="5"/>
      <c r="D5" s="5"/>
      <c r="E5" s="5"/>
      <c r="F5" s="5"/>
      <c r="G5" s="5"/>
      <c r="H5" s="5"/>
      <c r="I5" s="5"/>
      <c r="J5" s="5"/>
      <c r="K5" s="5"/>
      <c r="L5" s="5"/>
      <c r="M5" s="5"/>
      <c r="N5" s="5"/>
      <c r="O5" s="5"/>
    </row>
    <row r="6" spans="1:15" ht="21.75" customHeight="1">
      <c r="A6" s="3" t="s">
        <v>42</v>
      </c>
      <c r="B6" s="124" t="str">
        <f>Uebersetzung!D21</f>
        <v>Nom du projet:</v>
      </c>
      <c r="C6" s="156"/>
      <c r="D6" s="156"/>
      <c r="E6" s="156"/>
      <c r="F6" s="156"/>
      <c r="G6" s="156"/>
      <c r="H6" s="130"/>
      <c r="I6" s="125" t="str">
        <f>Uebersetzung!D22</f>
        <v>N° cadastre:</v>
      </c>
      <c r="J6" s="156"/>
      <c r="K6" s="156"/>
      <c r="L6" s="157" t="str">
        <f>Uebersetzung!D23</f>
        <v>N° MOP: </v>
      </c>
      <c r="M6" s="157"/>
      <c r="N6" s="68"/>
      <c r="O6" s="5"/>
    </row>
    <row r="7" spans="1:20" ht="21.75" customHeight="1" thickBot="1">
      <c r="A7" s="3" t="s">
        <v>43</v>
      </c>
      <c r="B7" s="126" t="str">
        <f>Uebersetzung!D24</f>
        <v>Adresse du bâtiment:</v>
      </c>
      <c r="C7" s="150"/>
      <c r="D7" s="150"/>
      <c r="E7" s="150"/>
      <c r="F7" s="150"/>
      <c r="G7" s="150"/>
      <c r="H7" s="150"/>
      <c r="I7" s="150"/>
      <c r="J7" s="150"/>
      <c r="K7" s="150"/>
      <c r="L7" s="150"/>
      <c r="M7" s="150"/>
      <c r="N7" s="151"/>
      <c r="O7" s="5"/>
      <c r="R7" s="43" t="s">
        <v>37</v>
      </c>
      <c r="S7" s="53">
        <v>3</v>
      </c>
      <c r="T7" s="44" t="s">
        <v>28</v>
      </c>
    </row>
    <row r="8" ht="13.5" thickTop="1">
      <c r="B8" s="6"/>
    </row>
    <row r="9" spans="2:19" ht="18" customHeight="1">
      <c r="B9" s="20" t="str">
        <f>Uebersetzung!D29</f>
        <v>Zone</v>
      </c>
      <c r="C9" s="21"/>
      <c r="D9" s="21"/>
      <c r="E9" s="144">
        <v>1</v>
      </c>
      <c r="F9" s="145"/>
      <c r="G9" s="144">
        <v>2</v>
      </c>
      <c r="H9" s="145"/>
      <c r="I9" s="144">
        <v>3</v>
      </c>
      <c r="J9" s="145"/>
      <c r="K9" s="144">
        <v>4</v>
      </c>
      <c r="L9" s="145"/>
      <c r="M9" s="144" t="str">
        <f>Uebersetzung!D30</f>
        <v>Somme</v>
      </c>
      <c r="N9" s="145"/>
      <c r="R9" s="45" t="s">
        <v>15</v>
      </c>
      <c r="S9" s="56">
        <f>IF(E10="",1,VLOOKUP(E10,X17:Y29,2,FALSE))</f>
        <v>1</v>
      </c>
    </row>
    <row r="10" spans="1:21" ht="21.75" customHeight="1">
      <c r="A10" s="3" t="s">
        <v>44</v>
      </c>
      <c r="B10" s="24" t="str">
        <f>Uebersetzung!D31</f>
        <v>Catégorie d'ouvrage</v>
      </c>
      <c r="C10" s="25"/>
      <c r="D10" s="27"/>
      <c r="E10" s="179"/>
      <c r="F10" s="180"/>
      <c r="G10" s="179" t="s">
        <v>1</v>
      </c>
      <c r="H10" s="180"/>
      <c r="I10" s="179"/>
      <c r="J10" s="180"/>
      <c r="K10" s="179"/>
      <c r="L10" s="180"/>
      <c r="M10" s="28"/>
      <c r="N10" s="22"/>
      <c r="R10" s="46" t="s">
        <v>16</v>
      </c>
      <c r="S10" s="57">
        <f>IF(G10="",1,VLOOKUP(G10,X17:Y29,2,FALSE))</f>
        <v>1</v>
      </c>
      <c r="U10" s="131" t="s">
        <v>178</v>
      </c>
    </row>
    <row r="11" spans="1:21" ht="21.75" customHeight="1">
      <c r="A11" s="3" t="s">
        <v>45</v>
      </c>
      <c r="B11" s="26" t="str">
        <f>Uebersetzung!D20</f>
        <v>Surface de référence énergétique SRE</v>
      </c>
      <c r="C11" s="23" t="s">
        <v>30</v>
      </c>
      <c r="D11" s="133" t="s">
        <v>26</v>
      </c>
      <c r="E11" s="165"/>
      <c r="F11" s="166"/>
      <c r="G11" s="196"/>
      <c r="H11" s="197"/>
      <c r="I11" s="196"/>
      <c r="J11" s="197"/>
      <c r="K11" s="196"/>
      <c r="L11" s="197"/>
      <c r="M11" s="148">
        <f>E11+G11+I11+K11</f>
        <v>0</v>
      </c>
      <c r="N11" s="149"/>
      <c r="R11" s="46" t="s">
        <v>17</v>
      </c>
      <c r="S11" s="57">
        <f>IF(I10="",1,VLOOKUP(I10,X17:Y29,2,FALSE))</f>
        <v>1</v>
      </c>
      <c r="U11" s="132" t="s">
        <v>24</v>
      </c>
    </row>
    <row r="12" spans="1:19" ht="21.75" customHeight="1">
      <c r="A12" s="3" t="s">
        <v>46</v>
      </c>
      <c r="B12" s="29" t="str">
        <f>Uebersetzung!D28</f>
        <v>Besoins pour le chauffage effectif</v>
      </c>
      <c r="C12" s="117" t="s">
        <v>25</v>
      </c>
      <c r="D12" s="134" t="s">
        <v>178</v>
      </c>
      <c r="E12" s="191"/>
      <c r="F12" s="192"/>
      <c r="G12" s="177"/>
      <c r="H12" s="178"/>
      <c r="I12" s="177"/>
      <c r="J12" s="178"/>
      <c r="K12" s="177"/>
      <c r="L12" s="178"/>
      <c r="M12" s="146">
        <f>IF(M11&gt;0,(E12*E11+G12*G11+I12*I11+K12*K11)/M11,0)</f>
        <v>0</v>
      </c>
      <c r="N12" s="147"/>
      <c r="O12" s="10"/>
      <c r="R12" s="47" t="s">
        <v>18</v>
      </c>
      <c r="S12" s="58">
        <f>IF(K10="",1,VLOOKUP(K10,X17:Y29,2,FALSE))</f>
        <v>1</v>
      </c>
    </row>
    <row r="13" spans="3:14" ht="13.5" customHeight="1">
      <c r="C13" s="9"/>
      <c r="D13" s="9"/>
      <c r="E13" s="9"/>
      <c r="F13" s="9"/>
      <c r="G13" s="9"/>
      <c r="H13" s="9"/>
      <c r="I13" s="9"/>
      <c r="J13" s="9"/>
      <c r="K13" s="9"/>
      <c r="L13" s="9"/>
      <c r="M13" s="9"/>
      <c r="N13" s="9"/>
    </row>
    <row r="14" spans="2:14" ht="18" customHeight="1">
      <c r="B14" s="32" t="str">
        <f>Uebersetzung!D51</f>
        <v>Surface partielle</v>
      </c>
      <c r="C14" s="21"/>
      <c r="D14" s="41" t="str">
        <f>Uebersetzung!D29</f>
        <v>Zone</v>
      </c>
      <c r="E14" s="144">
        <v>1</v>
      </c>
      <c r="F14" s="145"/>
      <c r="G14" s="144">
        <v>2</v>
      </c>
      <c r="H14" s="145"/>
      <c r="I14" s="144">
        <v>3</v>
      </c>
      <c r="J14" s="145"/>
      <c r="K14" s="144">
        <v>4</v>
      </c>
      <c r="L14" s="145"/>
      <c r="M14" s="144" t="str">
        <f>M9</f>
        <v>Somme</v>
      </c>
      <c r="N14" s="145"/>
    </row>
    <row r="15" spans="2:14" ht="27" customHeight="1">
      <c r="B15" s="42">
        <f>IF(ABS($M$32-$M$11)&gt;2,Uebersetzung!D52,"")</f>
      </c>
      <c r="C15" s="33"/>
      <c r="D15" s="34"/>
      <c r="E15" s="31" t="s">
        <v>30</v>
      </c>
      <c r="F15" s="139" t="str">
        <f>Uebersetzung!D49</f>
        <v>Hauteur</v>
      </c>
      <c r="G15" s="31" t="s">
        <v>30</v>
      </c>
      <c r="H15" s="139" t="str">
        <f>F15</f>
        <v>Hauteur</v>
      </c>
      <c r="I15" s="31" t="s">
        <v>30</v>
      </c>
      <c r="J15" s="139" t="str">
        <f>F15</f>
        <v>Hauteur</v>
      </c>
      <c r="K15" s="31" t="s">
        <v>30</v>
      </c>
      <c r="L15" s="139" t="str">
        <f>F15</f>
        <v>Hauteur</v>
      </c>
      <c r="M15" s="160" t="s">
        <v>30</v>
      </c>
      <c r="N15" s="161"/>
    </row>
    <row r="16" spans="2:25" ht="18" customHeight="1">
      <c r="B16" s="35" t="str">
        <f>Uebersetzung!D50</f>
        <v>Désignation de la surface partielle</v>
      </c>
      <c r="C16" s="36"/>
      <c r="D16" s="37"/>
      <c r="E16" s="38" t="s">
        <v>31</v>
      </c>
      <c r="F16" s="39" t="s">
        <v>32</v>
      </c>
      <c r="G16" s="38" t="s">
        <v>31</v>
      </c>
      <c r="H16" s="39" t="s">
        <v>32</v>
      </c>
      <c r="I16" s="38" t="s">
        <v>31</v>
      </c>
      <c r="J16" s="39" t="s">
        <v>32</v>
      </c>
      <c r="K16" s="38" t="s">
        <v>31</v>
      </c>
      <c r="L16" s="39" t="s">
        <v>32</v>
      </c>
      <c r="M16" s="154" t="s">
        <v>31</v>
      </c>
      <c r="N16" s="155"/>
      <c r="R16" s="48" t="s">
        <v>10</v>
      </c>
      <c r="S16" s="48" t="s">
        <v>11</v>
      </c>
      <c r="T16" s="48" t="s">
        <v>12</v>
      </c>
      <c r="U16" s="48" t="s">
        <v>13</v>
      </c>
      <c r="X16" s="175" t="s">
        <v>0</v>
      </c>
      <c r="Y16" s="176"/>
    </row>
    <row r="17" spans="1:25" ht="21.75" customHeight="1">
      <c r="A17" s="3" t="s">
        <v>47</v>
      </c>
      <c r="B17" s="193"/>
      <c r="C17" s="194"/>
      <c r="D17" s="195"/>
      <c r="E17" s="59"/>
      <c r="F17" s="60"/>
      <c r="G17" s="61"/>
      <c r="H17" s="136"/>
      <c r="I17" s="61"/>
      <c r="J17" s="136"/>
      <c r="K17" s="61"/>
      <c r="L17" s="136"/>
      <c r="M17" s="158">
        <f aca="true" t="shared" si="0" ref="M17:M31">K17+I17+G17+E17</f>
        <v>0</v>
      </c>
      <c r="N17" s="159"/>
      <c r="R17" s="141">
        <f aca="true" t="shared" si="1" ref="R17:R31">IF(Kategorie1&lt;4,E17,IF(F17&lt;=hkorr,E17,E17*F17/hkorr))</f>
        <v>0</v>
      </c>
      <c r="S17" s="141">
        <f aca="true" t="shared" si="2" ref="S17:S31">IF(Kategorie2&lt;4,G17,IF(H17&lt;=hkorr,G17,G17*H17/hkorr))</f>
        <v>0</v>
      </c>
      <c r="T17" s="141">
        <f aca="true" t="shared" si="3" ref="T17:T31">IF(Kategorie3&lt;4,I17,IF(J17&lt;=hkorr,I17,I17*J17/hkorr))</f>
        <v>0</v>
      </c>
      <c r="U17" s="49">
        <f aca="true" t="shared" si="4" ref="U17:U31">IF(Kategorie4&lt;4,K17,IF(L17&lt;=hkorr,K17,K17*L17/hkorr))</f>
        <v>0</v>
      </c>
      <c r="X17" s="118" t="s">
        <v>1</v>
      </c>
      <c r="Y17" s="119">
        <v>1</v>
      </c>
    </row>
    <row r="18" spans="1:25" ht="21.75" customHeight="1">
      <c r="A18" s="3" t="s">
        <v>48</v>
      </c>
      <c r="B18" s="162"/>
      <c r="C18" s="163"/>
      <c r="D18" s="164"/>
      <c r="E18" s="62"/>
      <c r="F18" s="63"/>
      <c r="G18" s="64"/>
      <c r="H18" s="137"/>
      <c r="I18" s="64"/>
      <c r="J18" s="137"/>
      <c r="K18" s="64"/>
      <c r="L18" s="137"/>
      <c r="M18" s="148">
        <f t="shared" si="0"/>
        <v>0</v>
      </c>
      <c r="N18" s="149"/>
      <c r="R18" s="142">
        <f t="shared" si="1"/>
        <v>0</v>
      </c>
      <c r="S18" s="142">
        <f t="shared" si="2"/>
        <v>0</v>
      </c>
      <c r="T18" s="142">
        <f t="shared" si="3"/>
        <v>0</v>
      </c>
      <c r="U18" s="50">
        <f t="shared" si="4"/>
        <v>0</v>
      </c>
      <c r="X18" s="120" t="str">
        <f>Uebersetzung!D7</f>
        <v>Habitat collectif</v>
      </c>
      <c r="Y18" s="121">
        <v>2</v>
      </c>
    </row>
    <row r="19" spans="1:25" ht="21.75" customHeight="1">
      <c r="A19" s="3" t="s">
        <v>49</v>
      </c>
      <c r="B19" s="162"/>
      <c r="C19" s="163"/>
      <c r="D19" s="164"/>
      <c r="E19" s="62"/>
      <c r="F19" s="63"/>
      <c r="G19" s="64"/>
      <c r="H19" s="137"/>
      <c r="I19" s="64"/>
      <c r="J19" s="137"/>
      <c r="K19" s="64"/>
      <c r="L19" s="137"/>
      <c r="M19" s="148">
        <f t="shared" si="0"/>
        <v>0</v>
      </c>
      <c r="N19" s="149"/>
      <c r="R19" s="142">
        <f t="shared" si="1"/>
        <v>0</v>
      </c>
      <c r="S19" s="142">
        <f t="shared" si="2"/>
        <v>0</v>
      </c>
      <c r="T19" s="142">
        <f t="shared" si="3"/>
        <v>0</v>
      </c>
      <c r="U19" s="50">
        <f t="shared" si="4"/>
        <v>0</v>
      </c>
      <c r="X19" s="120" t="str">
        <f>Uebersetzung!D8</f>
        <v>Habitat individuel</v>
      </c>
      <c r="Y19" s="121">
        <v>3</v>
      </c>
    </row>
    <row r="20" spans="1:25" ht="21.75" customHeight="1">
      <c r="A20" s="3" t="s">
        <v>50</v>
      </c>
      <c r="B20" s="162"/>
      <c r="C20" s="163"/>
      <c r="D20" s="164"/>
      <c r="E20" s="62"/>
      <c r="F20" s="63"/>
      <c r="G20" s="64"/>
      <c r="H20" s="137"/>
      <c r="I20" s="64"/>
      <c r="J20" s="137"/>
      <c r="K20" s="64"/>
      <c r="L20" s="137"/>
      <c r="M20" s="148">
        <f t="shared" si="0"/>
        <v>0</v>
      </c>
      <c r="N20" s="149"/>
      <c r="R20" s="142">
        <f t="shared" si="1"/>
        <v>0</v>
      </c>
      <c r="S20" s="142">
        <f t="shared" si="2"/>
        <v>0</v>
      </c>
      <c r="T20" s="142">
        <f t="shared" si="3"/>
        <v>0</v>
      </c>
      <c r="U20" s="50">
        <f t="shared" si="4"/>
        <v>0</v>
      </c>
      <c r="X20" s="120" t="str">
        <f>Uebersetzung!D9</f>
        <v>Administration</v>
      </c>
      <c r="Y20" s="121">
        <v>4</v>
      </c>
    </row>
    <row r="21" spans="1:25" ht="21.75" customHeight="1">
      <c r="A21" s="3" t="s">
        <v>51</v>
      </c>
      <c r="B21" s="162"/>
      <c r="C21" s="163"/>
      <c r="D21" s="164"/>
      <c r="E21" s="62"/>
      <c r="F21" s="63"/>
      <c r="G21" s="64"/>
      <c r="H21" s="137"/>
      <c r="I21" s="64"/>
      <c r="J21" s="137"/>
      <c r="K21" s="64"/>
      <c r="L21" s="137"/>
      <c r="M21" s="148">
        <f t="shared" si="0"/>
        <v>0</v>
      </c>
      <c r="N21" s="149"/>
      <c r="R21" s="142">
        <f t="shared" si="1"/>
        <v>0</v>
      </c>
      <c r="S21" s="142">
        <f t="shared" si="2"/>
        <v>0</v>
      </c>
      <c r="T21" s="142">
        <f t="shared" si="3"/>
        <v>0</v>
      </c>
      <c r="U21" s="50">
        <f t="shared" si="4"/>
        <v>0</v>
      </c>
      <c r="X21" s="120" t="str">
        <f>Uebersetzung!D10</f>
        <v>Ecole</v>
      </c>
      <c r="Y21" s="121">
        <v>5</v>
      </c>
    </row>
    <row r="22" spans="1:25" ht="21.75" customHeight="1">
      <c r="A22" s="3" t="s">
        <v>52</v>
      </c>
      <c r="B22" s="162"/>
      <c r="C22" s="163"/>
      <c r="D22" s="164"/>
      <c r="E22" s="62"/>
      <c r="F22" s="63"/>
      <c r="G22" s="64"/>
      <c r="H22" s="137"/>
      <c r="I22" s="64"/>
      <c r="J22" s="137"/>
      <c r="K22" s="64"/>
      <c r="L22" s="137"/>
      <c r="M22" s="148">
        <f t="shared" si="0"/>
        <v>0</v>
      </c>
      <c r="N22" s="149"/>
      <c r="R22" s="142">
        <f t="shared" si="1"/>
        <v>0</v>
      </c>
      <c r="S22" s="142">
        <f t="shared" si="2"/>
        <v>0</v>
      </c>
      <c r="T22" s="142">
        <f t="shared" si="3"/>
        <v>0</v>
      </c>
      <c r="U22" s="50">
        <f t="shared" si="4"/>
        <v>0</v>
      </c>
      <c r="X22" s="120" t="str">
        <f>Uebersetzung!D11</f>
        <v>Commerce</v>
      </c>
      <c r="Y22" s="121">
        <v>6</v>
      </c>
    </row>
    <row r="23" spans="1:25" ht="21.75" customHeight="1">
      <c r="A23" s="3" t="s">
        <v>53</v>
      </c>
      <c r="B23" s="162"/>
      <c r="C23" s="163"/>
      <c r="D23" s="164"/>
      <c r="E23" s="62"/>
      <c r="F23" s="63"/>
      <c r="G23" s="64"/>
      <c r="H23" s="137"/>
      <c r="I23" s="64"/>
      <c r="J23" s="137"/>
      <c r="K23" s="64"/>
      <c r="L23" s="137"/>
      <c r="M23" s="148">
        <f t="shared" si="0"/>
        <v>0</v>
      </c>
      <c r="N23" s="149"/>
      <c r="R23" s="142">
        <f t="shared" si="1"/>
        <v>0</v>
      </c>
      <c r="S23" s="142">
        <f t="shared" si="2"/>
        <v>0</v>
      </c>
      <c r="T23" s="142">
        <f t="shared" si="3"/>
        <v>0</v>
      </c>
      <c r="U23" s="50">
        <f t="shared" si="4"/>
        <v>0</v>
      </c>
      <c r="X23" s="120" t="str">
        <f>Uebersetzung!D12</f>
        <v>Restaurant</v>
      </c>
      <c r="Y23" s="121">
        <v>7</v>
      </c>
    </row>
    <row r="24" spans="1:25" ht="21.75" customHeight="1">
      <c r="A24" s="3" t="s">
        <v>54</v>
      </c>
      <c r="B24" s="162"/>
      <c r="C24" s="163"/>
      <c r="D24" s="164"/>
      <c r="E24" s="62"/>
      <c r="F24" s="63"/>
      <c r="G24" s="64"/>
      <c r="H24" s="137"/>
      <c r="I24" s="64"/>
      <c r="J24" s="137"/>
      <c r="K24" s="64"/>
      <c r="L24" s="137"/>
      <c r="M24" s="148">
        <f t="shared" si="0"/>
        <v>0</v>
      </c>
      <c r="N24" s="149"/>
      <c r="R24" s="142">
        <f t="shared" si="1"/>
        <v>0</v>
      </c>
      <c r="S24" s="142">
        <f t="shared" si="2"/>
        <v>0</v>
      </c>
      <c r="T24" s="142">
        <f t="shared" si="3"/>
        <v>0</v>
      </c>
      <c r="U24" s="50">
        <f t="shared" si="4"/>
        <v>0</v>
      </c>
      <c r="X24" s="120" t="str">
        <f>Uebersetzung!D13</f>
        <v>Lieu de rassemblement</v>
      </c>
      <c r="Y24" s="121">
        <v>8</v>
      </c>
    </row>
    <row r="25" spans="1:25" ht="21.75" customHeight="1">
      <c r="A25" s="3" t="s">
        <v>55</v>
      </c>
      <c r="B25" s="162"/>
      <c r="C25" s="163"/>
      <c r="D25" s="164"/>
      <c r="E25" s="62"/>
      <c r="F25" s="63"/>
      <c r="G25" s="64"/>
      <c r="H25" s="137"/>
      <c r="I25" s="64"/>
      <c r="J25" s="137"/>
      <c r="K25" s="64"/>
      <c r="L25" s="137"/>
      <c r="M25" s="148">
        <f t="shared" si="0"/>
        <v>0</v>
      </c>
      <c r="N25" s="149"/>
      <c r="R25" s="142">
        <f t="shared" si="1"/>
        <v>0</v>
      </c>
      <c r="S25" s="142">
        <f t="shared" si="2"/>
        <v>0</v>
      </c>
      <c r="T25" s="142">
        <f t="shared" si="3"/>
        <v>0</v>
      </c>
      <c r="U25" s="50">
        <f t="shared" si="4"/>
        <v>0</v>
      </c>
      <c r="X25" s="120" t="str">
        <f>Uebersetzung!D14</f>
        <v>Hôpital</v>
      </c>
      <c r="Y25" s="121">
        <v>9</v>
      </c>
    </row>
    <row r="26" spans="1:25" ht="21.75" customHeight="1">
      <c r="A26" s="3" t="s">
        <v>56</v>
      </c>
      <c r="B26" s="162"/>
      <c r="C26" s="163"/>
      <c r="D26" s="164"/>
      <c r="E26" s="62"/>
      <c r="F26" s="63"/>
      <c r="G26" s="64"/>
      <c r="H26" s="137"/>
      <c r="I26" s="64"/>
      <c r="J26" s="137"/>
      <c r="K26" s="64"/>
      <c r="L26" s="137"/>
      <c r="M26" s="148">
        <f t="shared" si="0"/>
        <v>0</v>
      </c>
      <c r="N26" s="149"/>
      <c r="R26" s="142">
        <f t="shared" si="1"/>
        <v>0</v>
      </c>
      <c r="S26" s="142">
        <f t="shared" si="2"/>
        <v>0</v>
      </c>
      <c r="T26" s="142">
        <f t="shared" si="3"/>
        <v>0</v>
      </c>
      <c r="U26" s="50">
        <f t="shared" si="4"/>
        <v>0</v>
      </c>
      <c r="X26" s="120" t="str">
        <f>Uebersetzung!D15</f>
        <v>Industrie</v>
      </c>
      <c r="Y26" s="121">
        <v>10</v>
      </c>
    </row>
    <row r="27" spans="1:25" ht="21.75" customHeight="1">
      <c r="A27" s="3" t="s">
        <v>57</v>
      </c>
      <c r="B27" s="162"/>
      <c r="C27" s="163"/>
      <c r="D27" s="164"/>
      <c r="E27" s="62"/>
      <c r="F27" s="63"/>
      <c r="G27" s="64"/>
      <c r="H27" s="137"/>
      <c r="I27" s="64"/>
      <c r="J27" s="137"/>
      <c r="K27" s="64"/>
      <c r="L27" s="137"/>
      <c r="M27" s="148">
        <f t="shared" si="0"/>
        <v>0</v>
      </c>
      <c r="N27" s="149"/>
      <c r="R27" s="142">
        <f t="shared" si="1"/>
        <v>0</v>
      </c>
      <c r="S27" s="142">
        <f t="shared" si="2"/>
        <v>0</v>
      </c>
      <c r="T27" s="142">
        <f t="shared" si="3"/>
        <v>0</v>
      </c>
      <c r="U27" s="50">
        <f t="shared" si="4"/>
        <v>0</v>
      </c>
      <c r="X27" s="120" t="str">
        <f>Uebersetzung!D16</f>
        <v>Entrepôt</v>
      </c>
      <c r="Y27" s="121">
        <v>11</v>
      </c>
    </row>
    <row r="28" spans="1:25" ht="21.75" customHeight="1">
      <c r="A28" s="3" t="s">
        <v>58</v>
      </c>
      <c r="B28" s="162"/>
      <c r="C28" s="163"/>
      <c r="D28" s="164"/>
      <c r="E28" s="62"/>
      <c r="F28" s="63"/>
      <c r="G28" s="64"/>
      <c r="H28" s="137"/>
      <c r="I28" s="64"/>
      <c r="J28" s="137"/>
      <c r="K28" s="64"/>
      <c r="L28" s="137"/>
      <c r="M28" s="148">
        <f t="shared" si="0"/>
        <v>0</v>
      </c>
      <c r="N28" s="149"/>
      <c r="R28" s="142">
        <f t="shared" si="1"/>
        <v>0</v>
      </c>
      <c r="S28" s="142">
        <f t="shared" si="2"/>
        <v>0</v>
      </c>
      <c r="T28" s="142">
        <f t="shared" si="3"/>
        <v>0</v>
      </c>
      <c r="U28" s="50">
        <f t="shared" si="4"/>
        <v>0</v>
      </c>
      <c r="X28" s="120" t="str">
        <f>Uebersetzung!D17</f>
        <v>Installation sportive</v>
      </c>
      <c r="Y28" s="121">
        <v>12</v>
      </c>
    </row>
    <row r="29" spans="1:25" ht="21.75" customHeight="1">
      <c r="A29" s="3" t="s">
        <v>59</v>
      </c>
      <c r="B29" s="162"/>
      <c r="C29" s="163"/>
      <c r="D29" s="164"/>
      <c r="E29" s="62"/>
      <c r="F29" s="63"/>
      <c r="G29" s="64"/>
      <c r="H29" s="137"/>
      <c r="I29" s="64"/>
      <c r="J29" s="137"/>
      <c r="K29" s="64"/>
      <c r="L29" s="137"/>
      <c r="M29" s="148">
        <f t="shared" si="0"/>
        <v>0</v>
      </c>
      <c r="N29" s="149"/>
      <c r="R29" s="142">
        <f t="shared" si="1"/>
        <v>0</v>
      </c>
      <c r="S29" s="142">
        <f t="shared" si="2"/>
        <v>0</v>
      </c>
      <c r="T29" s="142">
        <f t="shared" si="3"/>
        <v>0</v>
      </c>
      <c r="U29" s="50">
        <f t="shared" si="4"/>
        <v>0</v>
      </c>
      <c r="X29" s="122" t="str">
        <f>Uebersetzung!D18</f>
        <v>Piscine couverte</v>
      </c>
      <c r="Y29" s="123">
        <v>13</v>
      </c>
    </row>
    <row r="30" spans="1:21" ht="21.75" customHeight="1">
      <c r="A30" s="3" t="s">
        <v>60</v>
      </c>
      <c r="B30" s="162"/>
      <c r="C30" s="163"/>
      <c r="D30" s="164"/>
      <c r="E30" s="62"/>
      <c r="F30" s="63"/>
      <c r="G30" s="64"/>
      <c r="H30" s="137"/>
      <c r="I30" s="64"/>
      <c r="J30" s="137"/>
      <c r="K30" s="64"/>
      <c r="L30" s="137"/>
      <c r="M30" s="148">
        <f t="shared" si="0"/>
        <v>0</v>
      </c>
      <c r="N30" s="149"/>
      <c r="R30" s="142">
        <f t="shared" si="1"/>
        <v>0</v>
      </c>
      <c r="S30" s="142">
        <f t="shared" si="2"/>
        <v>0</v>
      </c>
      <c r="T30" s="142">
        <f t="shared" si="3"/>
        <v>0</v>
      </c>
      <c r="U30" s="50">
        <f t="shared" si="4"/>
        <v>0</v>
      </c>
    </row>
    <row r="31" spans="1:21" ht="21.75" customHeight="1">
      <c r="A31" s="3" t="s">
        <v>61</v>
      </c>
      <c r="B31" s="187"/>
      <c r="C31" s="188"/>
      <c r="D31" s="189"/>
      <c r="E31" s="65"/>
      <c r="F31" s="66"/>
      <c r="G31" s="67"/>
      <c r="H31" s="138"/>
      <c r="I31" s="67"/>
      <c r="J31" s="138"/>
      <c r="K31" s="67"/>
      <c r="L31" s="138"/>
      <c r="M31" s="152">
        <f t="shared" si="0"/>
        <v>0</v>
      </c>
      <c r="N31" s="153"/>
      <c r="R31" s="143">
        <f t="shared" si="1"/>
        <v>0</v>
      </c>
      <c r="S31" s="143">
        <f t="shared" si="2"/>
        <v>0</v>
      </c>
      <c r="T31" s="143">
        <f t="shared" si="3"/>
        <v>0</v>
      </c>
      <c r="U31" s="51">
        <f t="shared" si="4"/>
        <v>0</v>
      </c>
    </row>
    <row r="32" spans="1:22" ht="21.75" customHeight="1" thickBot="1">
      <c r="A32" s="3" t="s">
        <v>62</v>
      </c>
      <c r="B32" s="190" t="str">
        <f>Uebersetzung!D46</f>
        <v>Somme de contrôle</v>
      </c>
      <c r="C32" s="190"/>
      <c r="D32" s="190"/>
      <c r="E32" s="129">
        <f>SUM(E17:E31)</f>
        <v>0</v>
      </c>
      <c r="F32" s="14"/>
      <c r="G32" s="129">
        <f>SUM(G17:G31)</f>
        <v>0</v>
      </c>
      <c r="H32" s="14"/>
      <c r="I32" s="129">
        <f>SUM(I17:I31)</f>
        <v>0</v>
      </c>
      <c r="J32" s="14"/>
      <c r="K32" s="129">
        <f>SUM(K17:K31)</f>
        <v>0</v>
      </c>
      <c r="L32" s="40" t="str">
        <f>Uebersetzung!D47</f>
        <v>total:</v>
      </c>
      <c r="M32" s="183">
        <f>E32+G32+I32+K32</f>
        <v>0</v>
      </c>
      <c r="N32" s="184"/>
      <c r="O32" s="5"/>
      <c r="Q32" s="52" t="s">
        <v>38</v>
      </c>
      <c r="R32" s="140">
        <f>SUM(R17:R31)</f>
        <v>0</v>
      </c>
      <c r="S32" s="140">
        <f>SUM(S17:S31)</f>
        <v>0</v>
      </c>
      <c r="T32" s="140">
        <f>SUM(T17:T31)</f>
        <v>0</v>
      </c>
      <c r="U32" s="140">
        <f>SUM(U17:U31)</f>
        <v>0</v>
      </c>
      <c r="V32" s="54">
        <f>SUM(R32:U32)</f>
        <v>0</v>
      </c>
    </row>
    <row r="33" spans="2:13" ht="13.5" thickTop="1">
      <c r="B33" s="11"/>
      <c r="C33" s="12"/>
      <c r="D33" s="12"/>
      <c r="E33" s="13"/>
      <c r="F33" s="13"/>
      <c r="G33" s="13"/>
      <c r="H33" s="13"/>
      <c r="I33" s="13"/>
      <c r="J33" s="13"/>
      <c r="K33" s="13"/>
      <c r="L33" s="13"/>
      <c r="M33" s="13"/>
    </row>
    <row r="34" spans="2:13" ht="12.75">
      <c r="B34" s="14"/>
      <c r="C34" s="15"/>
      <c r="D34" s="15"/>
      <c r="E34" s="16"/>
      <c r="F34" s="16"/>
      <c r="G34" s="16"/>
      <c r="H34" s="16"/>
      <c r="I34" s="16"/>
      <c r="J34" s="16"/>
      <c r="K34" s="16"/>
      <c r="L34" s="16"/>
      <c r="M34" s="16"/>
    </row>
    <row r="35" spans="2:15" ht="18" customHeight="1">
      <c r="B35" s="20" t="str">
        <f>Uebersetzung!D29</f>
        <v>Zone</v>
      </c>
      <c r="C35" s="21"/>
      <c r="D35" s="21"/>
      <c r="E35" s="144">
        <v>1</v>
      </c>
      <c r="F35" s="145"/>
      <c r="G35" s="144">
        <v>2</v>
      </c>
      <c r="H35" s="145"/>
      <c r="I35" s="144">
        <v>3</v>
      </c>
      <c r="J35" s="145"/>
      <c r="K35" s="144">
        <v>4</v>
      </c>
      <c r="L35" s="145"/>
      <c r="M35" s="144" t="str">
        <f>Uebersetzung!D48</f>
        <v>Total:</v>
      </c>
      <c r="N35" s="145"/>
      <c r="O35" s="5"/>
    </row>
    <row r="36" spans="1:15" ht="18" customHeight="1">
      <c r="A36" s="3" t="s">
        <v>63</v>
      </c>
      <c r="B36" s="29" t="str">
        <f>Uebersetzung!D27</f>
        <v>Besoins de chaleur corrigés</v>
      </c>
      <c r="C36" s="30" t="s">
        <v>36</v>
      </c>
      <c r="D36" s="135" t="str">
        <f>D12</f>
        <v>kWh/m2</v>
      </c>
      <c r="E36" s="185">
        <f>IF(R32&gt;0,E12*E11/R32,"")</f>
      </c>
      <c r="F36" s="186"/>
      <c r="G36" s="185">
        <f>IF(S32&gt;0,G12*G11/S32,"")</f>
      </c>
      <c r="H36" s="186"/>
      <c r="I36" s="185">
        <f>IF(T32&gt;0,I12*I11/T32,"")</f>
      </c>
      <c r="J36" s="186"/>
      <c r="K36" s="185">
        <f>IF(U32&gt;0,K12*K11/U32,"")</f>
      </c>
      <c r="L36" s="186"/>
      <c r="M36" s="181">
        <f>IF(V32&gt;0,M12*M11/V32,"")</f>
      </c>
      <c r="N36" s="182"/>
      <c r="O36" s="2"/>
    </row>
    <row r="37" ht="18" customHeight="1"/>
    <row r="38" ht="8.25" customHeight="1"/>
    <row r="39" spans="2:14" ht="18" customHeight="1">
      <c r="B39" s="127" t="str">
        <f>Uebersetzung!D38</f>
        <v>Instructions:</v>
      </c>
      <c r="C39" s="4"/>
      <c r="D39" s="4"/>
      <c r="E39" s="4"/>
      <c r="F39" s="4"/>
      <c r="G39" s="4"/>
      <c r="H39" s="4"/>
      <c r="I39" s="4"/>
      <c r="J39" s="4"/>
      <c r="K39" s="4"/>
      <c r="L39" s="4"/>
      <c r="M39" s="4"/>
      <c r="N39" s="55"/>
    </row>
    <row r="40" spans="2:14" ht="18" customHeight="1">
      <c r="B40" s="128" t="str">
        <f>Uebersetzung!D39</f>
        <v>Les besoins de chaleur effectifs pour le chauffage Qh,eff pour la demande de label Minergie peuvent être corrigés pour</v>
      </c>
      <c r="C40" s="4"/>
      <c r="D40" s="4"/>
      <c r="E40" s="4"/>
      <c r="F40" s="4"/>
      <c r="G40" s="4"/>
      <c r="H40" s="4"/>
      <c r="I40" s="4"/>
      <c r="J40" s="4"/>
      <c r="K40" s="4"/>
      <c r="L40" s="4"/>
      <c r="M40" s="4"/>
      <c r="N40" s="55"/>
    </row>
    <row r="41" spans="1:14" ht="18" customHeight="1">
      <c r="A41" s="17"/>
      <c r="B41" s="128" t="str">
        <f>Uebersetzung!D40</f>
        <v>une hauteur d'étage standard de 3 m pour autant que les programmes de calcul selon SIA 380/1:2009 n'ont pas déjà fait</v>
      </c>
      <c r="C41" s="4"/>
      <c r="D41" s="4"/>
      <c r="E41" s="4"/>
      <c r="F41" s="4"/>
      <c r="G41" s="4"/>
      <c r="H41" s="4"/>
      <c r="I41" s="4"/>
      <c r="J41" s="4"/>
      <c r="K41" s="4"/>
      <c r="L41" s="4"/>
      <c r="M41" s="4"/>
      <c r="N41" s="55"/>
    </row>
    <row r="42" spans="1:14" ht="18" customHeight="1">
      <c r="A42" s="18"/>
      <c r="B42" s="128" t="str">
        <f>Uebersetzung!D41</f>
        <v>cette correction. Une correction avec la hauteur moyenne d'étage n'est pas admissible; chaque surface partielle doit être </v>
      </c>
      <c r="C42" s="4"/>
      <c r="D42" s="4"/>
      <c r="E42" s="4"/>
      <c r="F42" s="4"/>
      <c r="G42" s="4"/>
      <c r="H42" s="4"/>
      <c r="I42" s="4"/>
      <c r="J42" s="4"/>
      <c r="K42" s="4"/>
      <c r="L42" s="4"/>
      <c r="M42" s="4"/>
      <c r="N42" s="55"/>
    </row>
    <row r="43" spans="1:14" ht="18" customHeight="1">
      <c r="A43" s="18"/>
      <c r="B43" s="128" t="str">
        <f>Uebersetzung!D42</f>
        <v>introduite avec sa propre hauteur d'étage.</v>
      </c>
      <c r="C43" s="4"/>
      <c r="D43" s="4"/>
      <c r="E43" s="4"/>
      <c r="F43" s="4"/>
      <c r="G43" s="4"/>
      <c r="H43" s="4"/>
      <c r="I43" s="4"/>
      <c r="J43" s="4"/>
      <c r="K43" s="4"/>
      <c r="L43" s="4"/>
      <c r="M43" s="4"/>
      <c r="N43" s="4"/>
    </row>
    <row r="44" spans="1:3" ht="18" customHeight="1">
      <c r="A44" s="18"/>
      <c r="B44" s="128" t="str">
        <f>Uebersetzung!D43</f>
        <v>Les besoins de chaleur corrigés pour le chauffage Qh,corr de cette feuille de calcul doivent être introduits dans la </v>
      </c>
      <c r="C44" s="19"/>
    </row>
    <row r="45" spans="1:2" ht="18" customHeight="1">
      <c r="A45" s="18"/>
      <c r="B45" s="128" t="str">
        <f>Uebersetzung!D44</f>
        <v>demande de label Minergie, comme besoins de chaleur effectifs pour le chauffage des zones correspondantes.</v>
      </c>
    </row>
    <row r="46" ht="18" customHeight="1">
      <c r="B46" s="127" t="str">
        <f>Uebersetzung!D45</f>
        <v>L'utilisation de cette feuille de calcul est facultative.</v>
      </c>
    </row>
    <row r="49" spans="2:15" ht="12.75">
      <c r="B49" s="6"/>
      <c r="C49" s="9"/>
      <c r="O49" s="13"/>
    </row>
    <row r="50" spans="2:15" ht="12.75">
      <c r="B50" s="6"/>
      <c r="C50" s="9"/>
      <c r="O50" s="16"/>
    </row>
    <row r="51" ht="12.75">
      <c r="O51" s="16"/>
    </row>
    <row r="52" ht="12.75">
      <c r="O52" s="16"/>
    </row>
    <row r="53" ht="12.75">
      <c r="O53" s="16"/>
    </row>
    <row r="54" spans="2:3" ht="12.75">
      <c r="B54" s="6"/>
      <c r="C54" s="9"/>
    </row>
    <row r="56" spans="2:3" ht="12.75">
      <c r="B56" s="6"/>
      <c r="C56" s="9"/>
    </row>
    <row r="57" spans="2:3" ht="12.75">
      <c r="B57" s="6"/>
      <c r="C57" s="9"/>
    </row>
    <row r="58" spans="2:3" ht="12.75">
      <c r="B58" s="6"/>
      <c r="C58" s="9"/>
    </row>
    <row r="59" spans="2:3" ht="12.75">
      <c r="B59" s="6"/>
      <c r="C59" s="9"/>
    </row>
    <row r="62" spans="2:3" ht="12.75">
      <c r="B62" s="6"/>
      <c r="C62" s="9"/>
    </row>
    <row r="63" spans="2:3" ht="12.75">
      <c r="B63" s="6"/>
      <c r="C63" s="9"/>
    </row>
    <row r="65" spans="2:3" ht="12.75">
      <c r="B65" s="6"/>
      <c r="C65" s="9"/>
    </row>
    <row r="66" spans="2:3" ht="12.75">
      <c r="B66" s="6"/>
      <c r="C66" s="9"/>
    </row>
    <row r="67" spans="2:3" ht="12.75">
      <c r="B67" s="6"/>
      <c r="C67" s="9"/>
    </row>
    <row r="70" spans="2:3" ht="12.75">
      <c r="B70" s="6"/>
      <c r="C70" s="9"/>
    </row>
    <row r="72" spans="2:3" ht="12.75">
      <c r="B72" s="6"/>
      <c r="C72" s="9"/>
    </row>
    <row r="73" ht="12.75">
      <c r="C73" s="9"/>
    </row>
    <row r="75" spans="2:3" ht="12.75">
      <c r="B75" s="6"/>
      <c r="C75" s="9"/>
    </row>
    <row r="76" ht="12.75">
      <c r="C76" s="9"/>
    </row>
    <row r="78" spans="2:3" ht="12.75">
      <c r="B78" s="6"/>
      <c r="C78" s="9"/>
    </row>
    <row r="79" ht="12.75">
      <c r="C79" s="9"/>
    </row>
  </sheetData>
  <sheetProtection password="FF28" sheet="1"/>
  <mergeCells count="77">
    <mergeCell ref="K10:L10"/>
    <mergeCell ref="G9:H9"/>
    <mergeCell ref="I14:J14"/>
    <mergeCell ref="K14:L14"/>
    <mergeCell ref="G11:H11"/>
    <mergeCell ref="G10:H10"/>
    <mergeCell ref="I9:J9"/>
    <mergeCell ref="K9:L9"/>
    <mergeCell ref="I11:J11"/>
    <mergeCell ref="K11:L11"/>
    <mergeCell ref="I10:J10"/>
    <mergeCell ref="B21:D21"/>
    <mergeCell ref="B22:D22"/>
    <mergeCell ref="B23:D23"/>
    <mergeCell ref="B24:D24"/>
    <mergeCell ref="E12:F12"/>
    <mergeCell ref="G12:H12"/>
    <mergeCell ref="B17:D17"/>
    <mergeCell ref="B18:D18"/>
    <mergeCell ref="E14:F14"/>
    <mergeCell ref="G14:H14"/>
    <mergeCell ref="B31:D31"/>
    <mergeCell ref="B32:D32"/>
    <mergeCell ref="B25:D25"/>
    <mergeCell ref="B26:D26"/>
    <mergeCell ref="B27:D27"/>
    <mergeCell ref="B28:D28"/>
    <mergeCell ref="B29:D29"/>
    <mergeCell ref="B30:D30"/>
    <mergeCell ref="M36:N36"/>
    <mergeCell ref="M32:N32"/>
    <mergeCell ref="E35:F35"/>
    <mergeCell ref="G35:H35"/>
    <mergeCell ref="I35:J35"/>
    <mergeCell ref="K35:L35"/>
    <mergeCell ref="E36:F36"/>
    <mergeCell ref="G36:H36"/>
    <mergeCell ref="I36:J36"/>
    <mergeCell ref="K36:L36"/>
    <mergeCell ref="G2:K2"/>
    <mergeCell ref="E3:F3"/>
    <mergeCell ref="G4:K4"/>
    <mergeCell ref="G3:N3"/>
    <mergeCell ref="X16:Y16"/>
    <mergeCell ref="J6:K6"/>
    <mergeCell ref="I12:J12"/>
    <mergeCell ref="K12:L12"/>
    <mergeCell ref="E10:F10"/>
    <mergeCell ref="E9:F9"/>
    <mergeCell ref="C6:G6"/>
    <mergeCell ref="L6:M6"/>
    <mergeCell ref="M17:N17"/>
    <mergeCell ref="M18:N18"/>
    <mergeCell ref="M19:N19"/>
    <mergeCell ref="M20:N20"/>
    <mergeCell ref="M15:N15"/>
    <mergeCell ref="B19:D19"/>
    <mergeCell ref="B20:D20"/>
    <mergeCell ref="E11:F11"/>
    <mergeCell ref="M31:N31"/>
    <mergeCell ref="M16:N16"/>
    <mergeCell ref="M21:N21"/>
    <mergeCell ref="M22:N22"/>
    <mergeCell ref="M23:N23"/>
    <mergeCell ref="M24:N24"/>
    <mergeCell ref="M25:N25"/>
    <mergeCell ref="M26:N26"/>
    <mergeCell ref="M35:N35"/>
    <mergeCell ref="M12:N12"/>
    <mergeCell ref="M11:N11"/>
    <mergeCell ref="M9:N9"/>
    <mergeCell ref="M14:N14"/>
    <mergeCell ref="C7:N7"/>
    <mergeCell ref="M27:N27"/>
    <mergeCell ref="M28:N28"/>
    <mergeCell ref="M29:N29"/>
    <mergeCell ref="M30:N30"/>
  </mergeCells>
  <conditionalFormatting sqref="G12 G17:H31">
    <cfRule type="expression" priority="5" dxfId="2" stopIfTrue="1">
      <formula>Kategorie2&gt;1</formula>
    </cfRule>
  </conditionalFormatting>
  <conditionalFormatting sqref="I17:J31 I12">
    <cfRule type="expression" priority="6" dxfId="2" stopIfTrue="1">
      <formula>Kategorie3&gt;1</formula>
    </cfRule>
  </conditionalFormatting>
  <conditionalFormatting sqref="K17:L31 K12">
    <cfRule type="expression" priority="7" dxfId="2" stopIfTrue="1">
      <formula>Kategorie4&gt;1</formula>
    </cfRule>
  </conditionalFormatting>
  <conditionalFormatting sqref="M11 M32:N32">
    <cfRule type="expression" priority="8" dxfId="13" stopIfTrue="1">
      <formula>ABS($M$32-$M$11)&gt;2</formula>
    </cfRule>
  </conditionalFormatting>
  <conditionalFormatting sqref="E32 E11">
    <cfRule type="expression" priority="9" dxfId="11" stopIfTrue="1">
      <formula>ABS($E$11-$E$32)&gt;0.2</formula>
    </cfRule>
  </conditionalFormatting>
  <conditionalFormatting sqref="E11">
    <cfRule type="expression" priority="10" dxfId="11" stopIfTrue="1">
      <formula>ABS(E32-E11)&gt;2</formula>
    </cfRule>
  </conditionalFormatting>
  <conditionalFormatting sqref="K11:L11">
    <cfRule type="expression" priority="11" dxfId="2" stopIfTrue="1">
      <formula>AND(Kategorie4&gt;1,ABS($K$11-$K$32)&gt;0.2)</formula>
    </cfRule>
    <cfRule type="expression" priority="12" dxfId="2" stopIfTrue="1">
      <formula>Kategorie4&gt;1</formula>
    </cfRule>
  </conditionalFormatting>
  <conditionalFormatting sqref="I11:J11">
    <cfRule type="expression" priority="13" dxfId="2" stopIfTrue="1">
      <formula>AND(Kategorie3&gt;1,ABS($I$11-$I$32)&gt;0.2)</formula>
    </cfRule>
    <cfRule type="expression" priority="14" dxfId="6" stopIfTrue="1">
      <formula>Kategorie3&gt;1</formula>
    </cfRule>
  </conditionalFormatting>
  <conditionalFormatting sqref="G11:H11">
    <cfRule type="expression" priority="16" dxfId="6" stopIfTrue="1">
      <formula>Kategorie2&gt;1</formula>
    </cfRule>
  </conditionalFormatting>
  <conditionalFormatting sqref="E36:L36">
    <cfRule type="expression" priority="17" dxfId="5" stopIfTrue="1">
      <formula>ABS(E32-E11)&gt;2</formula>
    </cfRule>
  </conditionalFormatting>
  <conditionalFormatting sqref="O37 M36:N36">
    <cfRule type="expression" priority="20" dxfId="4" stopIfTrue="1">
      <formula>ABS($M$32-$M$11)&gt;2</formula>
    </cfRule>
  </conditionalFormatting>
  <conditionalFormatting sqref="G32">
    <cfRule type="expression" priority="3" dxfId="0" stopIfTrue="1">
      <formula>AND(ABS($G$32-$G$11)&gt;0.2,Kategorie2&gt;1)</formula>
    </cfRule>
  </conditionalFormatting>
  <conditionalFormatting sqref="G11">
    <cfRule type="expression" priority="15" dxfId="2" stopIfTrue="1">
      <formula>AND(ABS($G$11-$G$32)&gt;0.2,Kategorie2&gt;1)</formula>
    </cfRule>
  </conditionalFormatting>
  <conditionalFormatting sqref="I32">
    <cfRule type="expression" priority="2" dxfId="0" stopIfTrue="1">
      <formula>AND(ABS($I$32-$I$11)&gt;0.2,Kategorie3&gt;1)</formula>
    </cfRule>
  </conditionalFormatting>
  <conditionalFormatting sqref="K32">
    <cfRule type="expression" priority="1" dxfId="0" stopIfTrue="1">
      <formula>AND(Kategorie4&gt;1,ABS($K$32-$K$11)&gt;0.2)</formula>
    </cfRule>
  </conditionalFormatting>
  <dataValidations count="2">
    <dataValidation type="list" allowBlank="1" showInputMessage="1" showErrorMessage="1" sqref="E10 G10 I10 K10">
      <formula1>Gebäudekategorie</formula1>
    </dataValidation>
    <dataValidation type="list" allowBlank="1" showInputMessage="1" showErrorMessage="1" sqref="D12">
      <formula1>$U$10:$U$11</formula1>
    </dataValidation>
  </dataValidations>
  <printOptions/>
  <pageMargins left="0.2755905511811024" right="0.1968503937007874" top="0.5118110236220472" bottom="0.4330708661417323" header="0.4330708661417323" footer="0.2755905511811024"/>
  <pageSetup fitToHeight="1" fitToWidth="1" horizontalDpi="600" verticalDpi="600" orientation="portrait" paperSize="9" scale="88" r:id="rId4"/>
  <headerFooter alignWithMargins="0">
    <oddFooter>&amp;L&amp;"Arial,Kursiv"&amp;8&amp;F / &amp;D&amp;R&amp;"Arial,Kursiv"&amp;8Verein MINERGIE</oddFooter>
  </headerFooter>
  <drawing r:id="rId3"/>
  <legacyDrawing r:id="rId2"/>
</worksheet>
</file>

<file path=xl/worksheets/sheet2.xml><?xml version="1.0" encoding="utf-8"?>
<worksheet xmlns="http://schemas.openxmlformats.org/spreadsheetml/2006/main" xmlns:r="http://schemas.openxmlformats.org/officeDocument/2006/relationships">
  <dimension ref="A1:I53"/>
  <sheetViews>
    <sheetView zoomScalePageLayoutView="0" workbookViewId="0" topLeftCell="A1">
      <selection activeCell="C1" sqref="C1"/>
    </sheetView>
  </sheetViews>
  <sheetFormatPr defaultColWidth="11.57421875" defaultRowHeight="12.75"/>
  <cols>
    <col min="1" max="1" width="6.8515625" style="87" customWidth="1"/>
    <col min="2" max="2" width="12.7109375" style="88" customWidth="1"/>
    <col min="3" max="3" width="12.140625" style="88" customWidth="1"/>
    <col min="4" max="4" width="46.28125" style="87" customWidth="1"/>
    <col min="5" max="5" width="51.28125" style="95" customWidth="1"/>
    <col min="6" max="6" width="46.28125" style="91" customWidth="1"/>
    <col min="7" max="7" width="46.28125" style="92" customWidth="1"/>
    <col min="8" max="16384" width="11.57421875" style="74" customWidth="1"/>
  </cols>
  <sheetData>
    <row r="1" spans="1:9" s="76" customFormat="1" ht="25.5" customHeight="1">
      <c r="A1" s="69">
        <f>VLOOKUP(C1,H1:I3,2)</f>
        <v>2</v>
      </c>
      <c r="B1" s="70" t="s">
        <v>68</v>
      </c>
      <c r="C1" s="71" t="s">
        <v>75</v>
      </c>
      <c r="D1" s="70"/>
      <c r="E1" s="72" t="s">
        <v>70</v>
      </c>
      <c r="F1" s="73"/>
      <c r="G1" s="73"/>
      <c r="H1" s="74" t="str">
        <f>E3</f>
        <v>deutsch</v>
      </c>
      <c r="I1" s="75">
        <v>1</v>
      </c>
    </row>
    <row r="2" spans="1:9" ht="34.5" customHeight="1">
      <c r="A2" s="77">
        <v>1</v>
      </c>
      <c r="B2" s="78">
        <v>2023</v>
      </c>
      <c r="C2" s="79">
        <v>2023.1</v>
      </c>
      <c r="D2" s="80" t="s">
        <v>71</v>
      </c>
      <c r="E2" s="74"/>
      <c r="F2" s="73"/>
      <c r="G2" s="73"/>
      <c r="H2" s="74" t="str">
        <f>F3</f>
        <v>französisch</v>
      </c>
      <c r="I2" s="75">
        <v>2</v>
      </c>
    </row>
    <row r="3" spans="1:9" s="86" customFormat="1" ht="25.5" customHeight="1">
      <c r="A3" s="81"/>
      <c r="B3" s="82" t="s">
        <v>72</v>
      </c>
      <c r="C3" s="82" t="s">
        <v>73</v>
      </c>
      <c r="D3" s="81" t="s">
        <v>74</v>
      </c>
      <c r="E3" s="83" t="s">
        <v>69</v>
      </c>
      <c r="F3" s="84" t="s">
        <v>75</v>
      </c>
      <c r="G3" s="85" t="s">
        <v>76</v>
      </c>
      <c r="H3" s="74" t="str">
        <f>G3</f>
        <v>italienisch</v>
      </c>
      <c r="I3" s="75">
        <v>3</v>
      </c>
    </row>
    <row r="4" spans="1:8" ht="25.5" customHeight="1">
      <c r="A4" s="87">
        <v>1</v>
      </c>
      <c r="D4" s="89" t="str">
        <f>INDEX($E$4:$G$51,$A4,$A$1)</f>
        <v>v2.8</v>
      </c>
      <c r="E4" s="90" t="s">
        <v>77</v>
      </c>
      <c r="F4" s="91" t="str">
        <f>E4</f>
        <v>v2.8</v>
      </c>
      <c r="G4" s="92" t="str">
        <f>E4</f>
        <v>v2.8</v>
      </c>
      <c r="H4" s="93">
        <f>IF(C2="",B2&amp;"."&amp;A2,C2)</f>
        <v>2023.1</v>
      </c>
    </row>
    <row r="5" spans="1:7" ht="25.5" customHeight="1">
      <c r="A5" s="87">
        <v>2</v>
      </c>
      <c r="D5" s="89" t="str">
        <f>INDEX($E$4:$G$100,$A5,$A$1)</f>
        <v>Formulaire 2023.1, à utiliser jusqu'au 31 décembre 2023</v>
      </c>
      <c r="E5" s="94" t="str">
        <f>"Nachweisformular "&amp;$H$4&amp;", zu verwenden bis 31. Dezember "&amp;$B$2</f>
        <v>Nachweisformular 2023.1, zu verwenden bis 31. Dezember 2023</v>
      </c>
      <c r="F5" s="91" t="str">
        <f>"Formulaire "&amp;$H$4&amp;", à utiliser jusqu'au 31 décembre "&amp;$B$2</f>
        <v>Formulaire 2023.1, à utiliser jusqu'au 31 décembre 2023</v>
      </c>
      <c r="G5" s="92" t="str">
        <f>"Formulario MINERGIE "&amp;$H$4&amp;", da utilizzare fino al 31. 12. "&amp;$B$2</f>
        <v>Formulario MINERGIE 2023.1, da utilizzare fino al 31. 12. 2023</v>
      </c>
    </row>
    <row r="6" spans="1:7" ht="25.5" customHeight="1">
      <c r="A6" s="87">
        <v>3</v>
      </c>
      <c r="D6" s="89" t="str">
        <f aca="true" t="shared" si="0" ref="D6:D53">INDEX($E$4:$G$100,$A6,$A$1)</f>
        <v>Correction de la hauteur d'étage Minergie</v>
      </c>
      <c r="E6" s="95" t="s">
        <v>66</v>
      </c>
      <c r="F6" s="91" t="s">
        <v>172</v>
      </c>
      <c r="G6" s="92" t="s">
        <v>171</v>
      </c>
    </row>
    <row r="7" spans="1:7" ht="25.5" customHeight="1">
      <c r="A7" s="87">
        <v>4</v>
      </c>
      <c r="D7" s="89" t="str">
        <f t="shared" si="0"/>
        <v>Habitat collectif</v>
      </c>
      <c r="E7" s="95" t="s">
        <v>2</v>
      </c>
      <c r="F7" s="91" t="s">
        <v>105</v>
      </c>
      <c r="G7" s="92" t="s">
        <v>106</v>
      </c>
    </row>
    <row r="8" spans="1:7" ht="25.5" customHeight="1">
      <c r="A8" s="87">
        <v>5</v>
      </c>
      <c r="D8" s="89" t="str">
        <f t="shared" si="0"/>
        <v>Habitat individuel</v>
      </c>
      <c r="E8" s="95" t="s">
        <v>3</v>
      </c>
      <c r="F8" s="91" t="s">
        <v>107</v>
      </c>
      <c r="G8" s="92" t="s">
        <v>108</v>
      </c>
    </row>
    <row r="9" spans="1:7" ht="25.5" customHeight="1">
      <c r="A9" s="87">
        <v>6</v>
      </c>
      <c r="D9" s="89" t="str">
        <f t="shared" si="0"/>
        <v>Administration</v>
      </c>
      <c r="E9" s="95" t="s">
        <v>19</v>
      </c>
      <c r="F9" s="91" t="s">
        <v>109</v>
      </c>
      <c r="G9" s="92" t="s">
        <v>110</v>
      </c>
    </row>
    <row r="10" spans="1:7" ht="25.5" customHeight="1">
      <c r="A10" s="87">
        <v>7</v>
      </c>
      <c r="D10" s="89" t="str">
        <f t="shared" si="0"/>
        <v>Ecole</v>
      </c>
      <c r="E10" s="95" t="s">
        <v>4</v>
      </c>
      <c r="F10" s="91" t="s">
        <v>111</v>
      </c>
      <c r="G10" s="92" t="s">
        <v>112</v>
      </c>
    </row>
    <row r="11" spans="1:7" ht="25.5" customHeight="1">
      <c r="A11" s="87">
        <v>8</v>
      </c>
      <c r="D11" s="89" t="str">
        <f t="shared" si="0"/>
        <v>Commerce</v>
      </c>
      <c r="E11" s="95" t="s">
        <v>5</v>
      </c>
      <c r="F11" s="91" t="s">
        <v>113</v>
      </c>
      <c r="G11" s="92" t="s">
        <v>114</v>
      </c>
    </row>
    <row r="12" spans="1:7" ht="25.5" customHeight="1">
      <c r="A12" s="87">
        <v>9</v>
      </c>
      <c r="D12" s="89" t="str">
        <f t="shared" si="0"/>
        <v>Restaurant</v>
      </c>
      <c r="E12" s="96" t="s">
        <v>20</v>
      </c>
      <c r="F12" s="97" t="s">
        <v>20</v>
      </c>
      <c r="G12" s="92" t="s">
        <v>115</v>
      </c>
    </row>
    <row r="13" spans="1:7" ht="25.5" customHeight="1">
      <c r="A13" s="87">
        <v>10</v>
      </c>
      <c r="D13" s="89" t="str">
        <f t="shared" si="0"/>
        <v>Lieu de rassemblement</v>
      </c>
      <c r="E13" s="95" t="s">
        <v>116</v>
      </c>
      <c r="F13" s="91" t="s">
        <v>117</v>
      </c>
      <c r="G13" s="92" t="s">
        <v>118</v>
      </c>
    </row>
    <row r="14" spans="1:7" ht="25.5" customHeight="1">
      <c r="A14" s="87">
        <v>11</v>
      </c>
      <c r="D14" s="89" t="str">
        <f t="shared" si="0"/>
        <v>Hôpital</v>
      </c>
      <c r="E14" s="95" t="s">
        <v>6</v>
      </c>
      <c r="F14" s="91" t="s">
        <v>119</v>
      </c>
      <c r="G14" s="92" t="s">
        <v>120</v>
      </c>
    </row>
    <row r="15" spans="1:7" ht="25.5" customHeight="1">
      <c r="A15" s="87">
        <v>12</v>
      </c>
      <c r="D15" s="89" t="str">
        <f t="shared" si="0"/>
        <v>Industrie</v>
      </c>
      <c r="E15" s="95" t="s">
        <v>7</v>
      </c>
      <c r="F15" s="91" t="s">
        <v>7</v>
      </c>
      <c r="G15" s="92" t="s">
        <v>7</v>
      </c>
    </row>
    <row r="16" spans="1:7" s="73" customFormat="1" ht="25.5" customHeight="1">
      <c r="A16" s="87">
        <v>13</v>
      </c>
      <c r="B16" s="88"/>
      <c r="C16" s="88"/>
      <c r="D16" s="89" t="str">
        <f t="shared" si="0"/>
        <v>Entrepôt</v>
      </c>
      <c r="E16" s="98" t="s">
        <v>8</v>
      </c>
      <c r="F16" s="99" t="s">
        <v>121</v>
      </c>
      <c r="G16" s="100" t="s">
        <v>122</v>
      </c>
    </row>
    <row r="17" spans="1:7" ht="25.5" customHeight="1">
      <c r="A17" s="87">
        <v>14</v>
      </c>
      <c r="D17" s="89" t="str">
        <f t="shared" si="0"/>
        <v>Installation sportive</v>
      </c>
      <c r="E17" s="95" t="s">
        <v>9</v>
      </c>
      <c r="F17" s="91" t="s">
        <v>123</v>
      </c>
      <c r="G17" s="92" t="s">
        <v>124</v>
      </c>
    </row>
    <row r="18" spans="1:7" ht="25.5" customHeight="1">
      <c r="A18" s="87">
        <v>15</v>
      </c>
      <c r="D18" s="89" t="str">
        <f t="shared" si="0"/>
        <v>Piscine couverte</v>
      </c>
      <c r="E18" s="95" t="s">
        <v>21</v>
      </c>
      <c r="F18" s="91" t="s">
        <v>125</v>
      </c>
      <c r="G18" s="92" t="s">
        <v>126</v>
      </c>
    </row>
    <row r="19" spans="1:7" ht="25.5" customHeight="1">
      <c r="A19" s="87">
        <v>16</v>
      </c>
      <c r="D19" s="89" t="str">
        <f t="shared" si="0"/>
        <v>Catégorie d'ouvrage</v>
      </c>
      <c r="E19" s="95" t="s">
        <v>14</v>
      </c>
      <c r="F19" s="91" t="s">
        <v>89</v>
      </c>
      <c r="G19" s="92" t="s">
        <v>90</v>
      </c>
    </row>
    <row r="20" spans="1:7" ht="25.5" customHeight="1">
      <c r="A20" s="87">
        <v>17</v>
      </c>
      <c r="D20" s="89" t="str">
        <f t="shared" si="0"/>
        <v>Surface de référence énergétique SRE</v>
      </c>
      <c r="E20" s="95" t="s">
        <v>94</v>
      </c>
      <c r="F20" s="91" t="s">
        <v>95</v>
      </c>
      <c r="G20" s="92" t="s">
        <v>96</v>
      </c>
    </row>
    <row r="21" spans="1:7" ht="25.5" customHeight="1">
      <c r="A21" s="87">
        <v>18</v>
      </c>
      <c r="D21" s="89" t="str">
        <f t="shared" si="0"/>
        <v>Nom du projet:</v>
      </c>
      <c r="E21" s="95" t="s">
        <v>128</v>
      </c>
      <c r="F21" s="91" t="s">
        <v>129</v>
      </c>
      <c r="G21" s="92" t="s">
        <v>130</v>
      </c>
    </row>
    <row r="22" spans="1:7" ht="25.5" customHeight="1">
      <c r="A22" s="87">
        <v>19</v>
      </c>
      <c r="D22" s="89" t="str">
        <f t="shared" si="0"/>
        <v>N° cadastre:</v>
      </c>
      <c r="E22" s="95" t="s">
        <v>78</v>
      </c>
      <c r="F22" s="91" t="s">
        <v>79</v>
      </c>
      <c r="G22" s="92" t="s">
        <v>80</v>
      </c>
    </row>
    <row r="23" spans="1:7" ht="25.5" customHeight="1">
      <c r="A23" s="87">
        <v>20</v>
      </c>
      <c r="D23" s="89" t="str">
        <f t="shared" si="0"/>
        <v>N° MOP: </v>
      </c>
      <c r="E23" s="95" t="s">
        <v>131</v>
      </c>
      <c r="F23" s="91" t="s">
        <v>132</v>
      </c>
      <c r="G23" s="92" t="s">
        <v>133</v>
      </c>
    </row>
    <row r="24" spans="1:7" ht="25.5" customHeight="1">
      <c r="A24" s="87">
        <v>21</v>
      </c>
      <c r="D24" s="89" t="str">
        <f t="shared" si="0"/>
        <v>Adresse du bâtiment:</v>
      </c>
      <c r="E24" s="95" t="s">
        <v>134</v>
      </c>
      <c r="F24" s="91" t="s">
        <v>135</v>
      </c>
      <c r="G24" s="92" t="s">
        <v>136</v>
      </c>
    </row>
    <row r="25" spans="1:7" ht="25.5" customHeight="1">
      <c r="A25" s="87">
        <v>22</v>
      </c>
      <c r="D25" s="89" t="str">
        <f t="shared" si="0"/>
        <v>oui</v>
      </c>
      <c r="E25" s="95" t="s">
        <v>81</v>
      </c>
      <c r="F25" s="91" t="s">
        <v>82</v>
      </c>
      <c r="G25" s="92" t="s">
        <v>83</v>
      </c>
    </row>
    <row r="26" spans="1:7" ht="25.5" customHeight="1">
      <c r="A26" s="87">
        <v>23</v>
      </c>
      <c r="D26" s="89" t="str">
        <f t="shared" si="0"/>
        <v>non</v>
      </c>
      <c r="E26" s="101" t="s">
        <v>84</v>
      </c>
      <c r="F26" s="102" t="s">
        <v>85</v>
      </c>
      <c r="G26" s="92" t="s">
        <v>86</v>
      </c>
    </row>
    <row r="27" spans="1:7" ht="25.5" customHeight="1">
      <c r="A27" s="87">
        <v>24</v>
      </c>
      <c r="D27" s="89" t="str">
        <f t="shared" si="0"/>
        <v>Besoins de chaleur corrigés</v>
      </c>
      <c r="E27" s="95" t="s">
        <v>35</v>
      </c>
      <c r="F27" s="91" t="s">
        <v>161</v>
      </c>
      <c r="G27" s="92" t="s">
        <v>160</v>
      </c>
    </row>
    <row r="28" spans="1:7" ht="25.5" customHeight="1">
      <c r="A28" s="87">
        <v>25</v>
      </c>
      <c r="D28" s="89" t="str">
        <f t="shared" si="0"/>
        <v>Besoins pour le chauffage effectif</v>
      </c>
      <c r="E28" s="95" t="s">
        <v>139</v>
      </c>
      <c r="F28" s="91" t="s">
        <v>140</v>
      </c>
      <c r="G28" s="92" t="s">
        <v>141</v>
      </c>
    </row>
    <row r="29" spans="1:7" ht="25.5" customHeight="1">
      <c r="A29" s="87">
        <v>26</v>
      </c>
      <c r="D29" s="89" t="str">
        <f t="shared" si="0"/>
        <v>Zone</v>
      </c>
      <c r="E29" s="95" t="s">
        <v>22</v>
      </c>
      <c r="F29" s="91" t="s">
        <v>22</v>
      </c>
      <c r="G29" s="92" t="s">
        <v>22</v>
      </c>
    </row>
    <row r="30" spans="1:7" ht="25.5" customHeight="1">
      <c r="A30" s="87">
        <v>27</v>
      </c>
      <c r="D30" s="89" t="str">
        <f t="shared" si="0"/>
        <v>Somme</v>
      </c>
      <c r="E30" s="95" t="s">
        <v>23</v>
      </c>
      <c r="F30" s="91" t="s">
        <v>87</v>
      </c>
      <c r="G30" s="92" t="s">
        <v>88</v>
      </c>
    </row>
    <row r="31" spans="1:7" ht="25.5" customHeight="1">
      <c r="A31" s="87">
        <v>28</v>
      </c>
      <c r="D31" s="89" t="str">
        <f t="shared" si="0"/>
        <v>Catégorie d'ouvrage</v>
      </c>
      <c r="E31" s="95" t="s">
        <v>14</v>
      </c>
      <c r="F31" s="91" t="s">
        <v>89</v>
      </c>
      <c r="G31" s="92" t="s">
        <v>90</v>
      </c>
    </row>
    <row r="32" spans="1:7" ht="25.5" customHeight="1">
      <c r="A32" s="87">
        <v>29</v>
      </c>
      <c r="D32" s="89" t="str">
        <f t="shared" si="0"/>
        <v>Avec eau chaude?</v>
      </c>
      <c r="E32" s="95" t="s">
        <v>91</v>
      </c>
      <c r="F32" s="91" t="s">
        <v>92</v>
      </c>
      <c r="G32" s="92" t="s">
        <v>93</v>
      </c>
    </row>
    <row r="33" spans="1:7" ht="25.5" customHeight="1">
      <c r="A33" s="87">
        <v>30</v>
      </c>
      <c r="D33" s="89" t="str">
        <f t="shared" si="0"/>
        <v>Surface de référence énergétique SRE</v>
      </c>
      <c r="E33" s="95" t="s">
        <v>94</v>
      </c>
      <c r="F33" s="91" t="s">
        <v>95</v>
      </c>
      <c r="G33" s="92" t="s">
        <v>96</v>
      </c>
    </row>
    <row r="34" spans="1:7" ht="25.5" customHeight="1">
      <c r="A34" s="87">
        <v>31</v>
      </c>
      <c r="D34" s="89" t="str">
        <f t="shared" si="0"/>
        <v>Nouvelle construction</v>
      </c>
      <c r="E34" s="95" t="s">
        <v>97</v>
      </c>
      <c r="F34" s="91" t="s">
        <v>98</v>
      </c>
      <c r="G34" s="92" t="s">
        <v>99</v>
      </c>
    </row>
    <row r="35" spans="1:7" ht="25.5" customHeight="1">
      <c r="A35" s="87">
        <v>32</v>
      </c>
      <c r="D35" s="89" t="str">
        <f t="shared" si="0"/>
        <v>(moyenne)</v>
      </c>
      <c r="E35" s="95" t="s">
        <v>100</v>
      </c>
      <c r="F35" s="91" t="s">
        <v>101</v>
      </c>
      <c r="G35" s="92" t="s">
        <v>102</v>
      </c>
    </row>
    <row r="36" spans="1:7" ht="25.5" customHeight="1">
      <c r="A36" s="87">
        <v>33</v>
      </c>
      <c r="D36" s="89" t="str">
        <f t="shared" si="0"/>
        <v>Nouvelle construction</v>
      </c>
      <c r="E36" s="95" t="s">
        <v>97</v>
      </c>
      <c r="F36" s="91" t="s">
        <v>98</v>
      </c>
      <c r="G36" s="92" t="s">
        <v>99</v>
      </c>
    </row>
    <row r="37" spans="1:7" ht="25.5" customHeight="1">
      <c r="A37" s="87">
        <v>34</v>
      </c>
      <c r="D37" s="89">
        <f t="shared" si="0"/>
        <v>0</v>
      </c>
      <c r="E37" s="95" t="s">
        <v>103</v>
      </c>
      <c r="G37" s="92" t="s">
        <v>104</v>
      </c>
    </row>
    <row r="38" spans="1:7" ht="25.5" customHeight="1">
      <c r="A38" s="87">
        <v>35</v>
      </c>
      <c r="D38" s="89" t="str">
        <f t="shared" si="0"/>
        <v>Instructions:</v>
      </c>
      <c r="E38" s="95" t="s">
        <v>40</v>
      </c>
      <c r="F38" s="91" t="s">
        <v>142</v>
      </c>
      <c r="G38" s="92" t="s">
        <v>137</v>
      </c>
    </row>
    <row r="39" spans="1:7" ht="46.5" customHeight="1">
      <c r="A39" s="87">
        <v>36</v>
      </c>
      <c r="D39" s="89" t="str">
        <f t="shared" si="0"/>
        <v>Les besoins de chaleur effectifs pour le chauffage Qh,eff pour la demande de label Minergie peuvent être corrigés pour</v>
      </c>
      <c r="E39" s="95" t="s">
        <v>150</v>
      </c>
      <c r="F39" s="91" t="s">
        <v>143</v>
      </c>
      <c r="G39" s="92" t="s">
        <v>153</v>
      </c>
    </row>
    <row r="40" spans="1:7" ht="25.5" customHeight="1">
      <c r="A40" s="87">
        <v>37</v>
      </c>
      <c r="D40" s="89" t="str">
        <f t="shared" si="0"/>
        <v>une hauteur d'étage standard de 3 m pour autant que les programmes de calcul selon SIA 380/1:2009 n'ont pas déjà fait</v>
      </c>
      <c r="E40" s="95" t="s">
        <v>65</v>
      </c>
      <c r="F40" s="91" t="s">
        <v>144</v>
      </c>
      <c r="G40" s="92" t="s">
        <v>154</v>
      </c>
    </row>
    <row r="41" spans="1:7" ht="25.5" customHeight="1">
      <c r="A41" s="87">
        <v>38</v>
      </c>
      <c r="D41" s="89" t="str">
        <f t="shared" si="0"/>
        <v>cette correction. Une correction avec la hauteur moyenne d'étage n'est pas admissible; chaque surface partielle doit être </v>
      </c>
      <c r="E41" s="95" t="s">
        <v>67</v>
      </c>
      <c r="F41" s="91" t="s">
        <v>145</v>
      </c>
      <c r="G41" s="92" t="s">
        <v>155</v>
      </c>
    </row>
    <row r="42" spans="1:7" ht="25.5" customHeight="1">
      <c r="A42" s="87">
        <v>39</v>
      </c>
      <c r="D42" s="89" t="str">
        <f t="shared" si="0"/>
        <v>introduite avec sa propre hauteur d'étage.</v>
      </c>
      <c r="E42" s="95" t="s">
        <v>151</v>
      </c>
      <c r="F42" s="91" t="s">
        <v>146</v>
      </c>
      <c r="G42" s="92" t="s">
        <v>156</v>
      </c>
    </row>
    <row r="43" spans="1:7" ht="25.5" customHeight="1">
      <c r="A43" s="87">
        <v>40</v>
      </c>
      <c r="D43" s="89" t="str">
        <f t="shared" si="0"/>
        <v>Les besoins de chaleur corrigés pour le chauffage Qh,corr de cette feuille de calcul doivent être introduits dans la </v>
      </c>
      <c r="E43" s="95" t="s">
        <v>152</v>
      </c>
      <c r="F43" s="91" t="s">
        <v>147</v>
      </c>
      <c r="G43" s="92" t="s">
        <v>157</v>
      </c>
    </row>
    <row r="44" spans="1:7" ht="25.5" customHeight="1">
      <c r="A44" s="87">
        <v>41</v>
      </c>
      <c r="D44" s="89" t="str">
        <f t="shared" si="0"/>
        <v>demande de label Minergie, comme besoins de chaleur effectifs pour le chauffage des zones correspondantes.</v>
      </c>
      <c r="E44" s="95" t="s">
        <v>1</v>
      </c>
      <c r="F44" s="91" t="s">
        <v>148</v>
      </c>
      <c r="G44" s="92" t="s">
        <v>158</v>
      </c>
    </row>
    <row r="45" spans="1:7" ht="25.5" customHeight="1">
      <c r="A45" s="87">
        <v>42</v>
      </c>
      <c r="D45" s="89" t="str">
        <f t="shared" si="0"/>
        <v>L'utilisation de cette feuille de calcul est facultative.</v>
      </c>
      <c r="E45" s="95" t="s">
        <v>64</v>
      </c>
      <c r="F45" s="91" t="s">
        <v>149</v>
      </c>
      <c r="G45" s="92" t="s">
        <v>159</v>
      </c>
    </row>
    <row r="46" spans="1:7" ht="25.5" customHeight="1">
      <c r="A46" s="87">
        <v>43</v>
      </c>
      <c r="D46" s="89" t="str">
        <f t="shared" si="0"/>
        <v>Somme de contrôle</v>
      </c>
      <c r="E46" s="95" t="s">
        <v>33</v>
      </c>
      <c r="F46" s="91" t="s">
        <v>163</v>
      </c>
      <c r="G46" s="92" t="s">
        <v>162</v>
      </c>
    </row>
    <row r="47" spans="1:7" ht="25.5" customHeight="1">
      <c r="A47" s="87">
        <v>44</v>
      </c>
      <c r="D47" s="89" t="str">
        <f t="shared" si="0"/>
        <v>total:</v>
      </c>
      <c r="E47" s="95" t="s">
        <v>164</v>
      </c>
      <c r="F47" s="91" t="s">
        <v>164</v>
      </c>
      <c r="G47" s="92" t="s">
        <v>165</v>
      </c>
    </row>
    <row r="48" spans="1:7" ht="25.5" customHeight="1">
      <c r="A48" s="87">
        <v>45</v>
      </c>
      <c r="D48" s="89" t="str">
        <f t="shared" si="0"/>
        <v>Total:</v>
      </c>
      <c r="E48" s="95" t="s">
        <v>39</v>
      </c>
      <c r="F48" s="91" t="s">
        <v>39</v>
      </c>
      <c r="G48" s="92" t="s">
        <v>127</v>
      </c>
    </row>
    <row r="49" spans="1:7" ht="25.5" customHeight="1">
      <c r="A49" s="87">
        <v>46</v>
      </c>
      <c r="D49" s="89" t="str">
        <f t="shared" si="0"/>
        <v>Hauteur</v>
      </c>
      <c r="E49" s="95" t="s">
        <v>29</v>
      </c>
      <c r="F49" s="91" t="s">
        <v>166</v>
      </c>
      <c r="G49" s="92" t="s">
        <v>138</v>
      </c>
    </row>
    <row r="50" spans="1:7" ht="25.5" customHeight="1">
      <c r="A50" s="87">
        <v>47</v>
      </c>
      <c r="D50" s="89" t="str">
        <f t="shared" si="0"/>
        <v>Désignation de la surface partielle</v>
      </c>
      <c r="E50" s="95" t="s">
        <v>34</v>
      </c>
      <c r="F50" s="91" t="s">
        <v>167</v>
      </c>
      <c r="G50" s="92" t="s">
        <v>168</v>
      </c>
    </row>
    <row r="51" spans="1:7" ht="25.5" customHeight="1">
      <c r="A51" s="87">
        <v>48</v>
      </c>
      <c r="D51" s="89" t="str">
        <f t="shared" si="0"/>
        <v>Surface partielle</v>
      </c>
      <c r="E51" s="95" t="s">
        <v>27</v>
      </c>
      <c r="F51" s="91" t="s">
        <v>169</v>
      </c>
      <c r="G51" s="92" t="s">
        <v>170</v>
      </c>
    </row>
    <row r="52" spans="1:7" ht="25.5" customHeight="1">
      <c r="A52" s="87">
        <v>49</v>
      </c>
      <c r="D52" s="89" t="str">
        <f t="shared" si="0"/>
        <v>Somme des surfaces erronée!</v>
      </c>
      <c r="E52" s="95" t="s">
        <v>173</v>
      </c>
      <c r="F52" s="91" t="s">
        <v>174</v>
      </c>
      <c r="G52" s="92" t="s">
        <v>175</v>
      </c>
    </row>
    <row r="53" spans="1:7" ht="25.5" customHeight="1">
      <c r="A53" s="87">
        <v>50</v>
      </c>
      <c r="D53" s="89" t="str">
        <f t="shared" si="0"/>
        <v>Données relatives au projet:</v>
      </c>
      <c r="E53" s="95" t="s">
        <v>41</v>
      </c>
      <c r="F53" s="91" t="s">
        <v>176</v>
      </c>
      <c r="G53" s="92" t="s">
        <v>177</v>
      </c>
    </row>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row r="122" ht="25.5" customHeight="1"/>
    <row r="123" ht="25.5" customHeight="1"/>
    <row r="124" ht="25.5" customHeight="1"/>
    <row r="125" ht="25.5" customHeight="1"/>
    <row r="126" ht="25.5" customHeight="1"/>
    <row r="127" ht="25.5" customHeight="1"/>
    <row r="128" ht="25.5" customHeight="1"/>
    <row r="129" ht="25.5" customHeight="1"/>
    <row r="130" ht="25.5" customHeight="1"/>
    <row r="131" ht="25.5" customHeight="1"/>
    <row r="132" ht="25.5" customHeight="1"/>
    <row r="133" ht="25.5" customHeight="1"/>
    <row r="134" ht="25.5" customHeight="1"/>
    <row r="135" ht="25.5" customHeight="1"/>
    <row r="136" ht="25.5" customHeight="1"/>
    <row r="137" ht="25.5" customHeight="1"/>
    <row r="138" ht="25.5" customHeight="1"/>
    <row r="139" ht="25.5" customHeight="1"/>
    <row r="140" ht="25.5" customHeight="1"/>
    <row r="141" ht="25.5" customHeight="1"/>
    <row r="142" ht="25.5" customHeight="1"/>
    <row r="143" ht="25.5" customHeight="1"/>
    <row r="144" ht="25.5" customHeight="1"/>
    <row r="145" ht="25.5" customHeight="1"/>
    <row r="146" ht="25.5" customHeight="1"/>
    <row r="147" ht="25.5" customHeight="1"/>
    <row r="148" ht="25.5" customHeight="1"/>
    <row r="149" ht="25.5" customHeight="1"/>
    <row r="150" ht="25.5" customHeight="1"/>
    <row r="151" ht="25.5" customHeight="1"/>
    <row r="152" ht="25.5" customHeight="1"/>
    <row r="153" ht="25.5" customHeight="1"/>
    <row r="154" ht="25.5" customHeight="1"/>
    <row r="155" ht="25.5" customHeight="1"/>
    <row r="156" ht="25.5" customHeight="1"/>
    <row r="157" ht="25.5" customHeight="1"/>
    <row r="158" ht="25.5" customHeight="1"/>
    <row r="159" ht="25.5" customHeight="1"/>
    <row r="160" ht="25.5" customHeight="1"/>
    <row r="161" ht="25.5" customHeight="1"/>
    <row r="162" ht="25.5" customHeight="1"/>
    <row r="163" ht="25.5" customHeight="1"/>
    <row r="164" ht="25.5" customHeight="1"/>
    <row r="165" ht="25.5" customHeight="1"/>
    <row r="166" ht="25.5" customHeight="1"/>
    <row r="167" ht="25.5" customHeight="1"/>
    <row r="168" ht="25.5" customHeight="1"/>
    <row r="169" ht="25.5" customHeight="1"/>
    <row r="170" ht="25.5" customHeight="1"/>
    <row r="171" ht="25.5" customHeight="1"/>
    <row r="172" ht="25.5" customHeight="1"/>
    <row r="173" ht="25.5" customHeight="1"/>
    <row r="174" ht="25.5" customHeight="1"/>
    <row r="175" ht="25.5" customHeight="1"/>
    <row r="176" ht="25.5" customHeight="1"/>
    <row r="177" ht="25.5" customHeight="1"/>
    <row r="178" ht="25.5" customHeight="1"/>
    <row r="179" ht="25.5" customHeight="1"/>
  </sheetData>
  <sheetProtection password="FF28" sheet="1" objects="1" scenarios="1"/>
  <dataValidations count="1">
    <dataValidation type="list" allowBlank="1" showInputMessage="1" showErrorMessage="1" sqref="C1">
      <formula1>$H$1:$H$3</formula1>
    </dataValidation>
  </dataValidation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Christian Stünzi, Minergie-Agentur Bau</Manager>
  <Company>Huber Energietechnik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Geschosshoehenkorrektur</dc:title>
  <dc:subject/>
  <dc:creator>Arthur Huber</dc:creator>
  <cp:keywords/>
  <dc:description/>
  <cp:lastModifiedBy>Christian Stünzi | Minergie</cp:lastModifiedBy>
  <cp:lastPrinted>2023-06-20T13:52:06Z</cp:lastPrinted>
  <dcterms:created xsi:type="dcterms:W3CDTF">2007-12-10T21:39:46Z</dcterms:created>
  <dcterms:modified xsi:type="dcterms:W3CDTF">2023-07-10T08:40:31Z</dcterms:modified>
  <cp:category>Minergie, Raumköhenkorrektur</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Geraldine Chew</vt:lpwstr>
  </property>
  <property fmtid="{D5CDD505-2E9C-101B-9397-08002B2CF9AE}" pid="3" name="Order">
    <vt:lpwstr>7557200.00000000</vt:lpwstr>
  </property>
  <property fmtid="{D5CDD505-2E9C-101B-9397-08002B2CF9AE}" pid="4" name="display_urn:schemas-microsoft-com:office:office#Author">
    <vt:lpwstr>Geraldine Chew</vt:lpwstr>
  </property>
  <property fmtid="{D5CDD505-2E9C-101B-9397-08002B2CF9AE}" pid="5" name="_dlc_DocId">
    <vt:lpwstr>SKCW24DMUQ4M-227545371-562165</vt:lpwstr>
  </property>
  <property fmtid="{D5CDD505-2E9C-101B-9397-08002B2CF9AE}" pid="6" name="_dlc_DocIdItemGuid">
    <vt:lpwstr>3f2e3d15-114f-4e29-a717-c1812721901f</vt:lpwstr>
  </property>
  <property fmtid="{D5CDD505-2E9C-101B-9397-08002B2CF9AE}" pid="7" name="_dlc_DocIdUrl">
    <vt:lpwstr>https://mst239701.sharepoint.com/sites/Files/_layouts/15/DocIdRedir.aspx?ID=SKCW24DMUQ4M-227545371-562165, SKCW24DMUQ4M-227545371-562165</vt:lpwstr>
  </property>
  <property fmtid="{D5CDD505-2E9C-101B-9397-08002B2CF9AE}" pid="8" name="lcf76f155ced4ddcb4097134ff3c332f">
    <vt:lpwstr/>
  </property>
  <property fmtid="{D5CDD505-2E9C-101B-9397-08002B2CF9AE}" pid="9" name="TaxCatchAll">
    <vt:lpwstr/>
  </property>
</Properties>
</file>